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atricia\Downloads\Seção Padrão  2026 envio grupos\"/>
    </mc:Choice>
  </mc:AlternateContent>
  <xr:revisionPtr revIDLastSave="0" documentId="13_ncr:1_{DB7747D7-6B3E-417E-8B4C-27BF21FD36C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ROPA SENIOR PADRÃO 2026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F+WSBUOvMWIyPzGfh5bXnj04M3p6kvpyvolLZzhF79Q="/>
    </ext>
  </extLst>
</workbook>
</file>

<file path=xl/calcChain.xml><?xml version="1.0" encoding="utf-8"?>
<calcChain xmlns="http://schemas.openxmlformats.org/spreadsheetml/2006/main">
  <c r="J62" i="1" l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63" i="1" s="1"/>
  <c r="J46" i="1"/>
  <c r="J45" i="1"/>
  <c r="J44" i="1"/>
  <c r="J43" i="1"/>
  <c r="J42" i="1"/>
  <c r="J41" i="1"/>
  <c r="J40" i="1"/>
  <c r="J39" i="1"/>
  <c r="J38" i="1"/>
  <c r="J37" i="1"/>
  <c r="J36" i="1"/>
  <c r="J35" i="1"/>
  <c r="J47" i="1" s="1"/>
  <c r="J34" i="1"/>
  <c r="J32" i="1"/>
  <c r="J31" i="1"/>
  <c r="J30" i="1"/>
  <c r="J29" i="1"/>
  <c r="J28" i="1"/>
  <c r="J27" i="1"/>
  <c r="J26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8" i="1"/>
  <c r="G64" i="1" s="1"/>
  <c r="J33" i="1" l="1"/>
  <c r="J64" i="1"/>
  <c r="F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4" authorId="0" shapeId="0" xr:uid="{00000000-0006-0000-0000-00000E000000}">
      <text>
        <r>
          <rPr>
            <sz val="11"/>
            <color theme="1"/>
            <rFont val="Calibri"/>
            <scheme val="minor"/>
          </rPr>
          <t>1 – 8 Jovens 5000 pontos
9 – 16 Jovens 5500 pontos
17 – 24 Jovens 5800 pontos
25 – 32 Jovens 6000 pontos 
======</t>
        </r>
      </text>
    </comment>
    <comment ref="F8" authorId="0" shapeId="0" xr:uid="{00000000-0006-0000-0000-00000D000000}">
      <text>
        <r>
          <rPr>
            <sz val="11"/>
            <color theme="1"/>
            <rFont val="Calibri"/>
            <scheme val="minor"/>
          </rPr>
          <t>======
ID#AAABlv6QWpU
Microsoft    (2025-06-17 11:05:08)
informar as datas de lançamento no Paxtu/mAPPa</t>
        </r>
      </text>
    </comment>
    <comment ref="F12" authorId="0" shapeId="0" xr:uid="{00000000-0006-0000-0000-00000C000000}">
      <text>
        <r>
          <rPr>
            <sz val="11"/>
            <color theme="1"/>
            <rFont val="Calibri"/>
            <scheme val="minor"/>
          </rPr>
          <t>======
ID#AAABlv6QWog
Microsoft    (2025-06-17 11:05:08)
informar as datas de lançamento no Paxtu/mAPPa</t>
        </r>
      </text>
    </comment>
    <comment ref="F13" authorId="0" shapeId="0" xr:uid="{00000000-0006-0000-0000-00001A000000}">
      <text>
        <r>
          <rPr>
            <sz val="11"/>
            <color theme="1"/>
            <rFont val="Calibri"/>
            <scheme val="minor"/>
          </rPr>
          <t>======
ID#AAABlv6QWpk
Microsoft    (2025-06-17 11:05:08)
informar as datas de lançamento no Paxtu/mAPPa</t>
        </r>
      </text>
    </comment>
    <comment ref="F14" authorId="0" shapeId="0" xr:uid="{00000000-0006-0000-0000-00000B000000}">
      <text>
        <r>
          <rPr>
            <sz val="11"/>
            <color theme="1"/>
            <rFont val="Calibri"/>
            <scheme val="minor"/>
          </rPr>
          <t>======
ID#AAABlv6QWpc
Microsoft    (2025-06-17 11:05:08)
informar as datas de lançamento no Paxtu/mAPPa</t>
        </r>
      </text>
    </comment>
    <comment ref="F15" authorId="0" shapeId="0" xr:uid="{00000000-0006-0000-0000-000019000000}">
      <text>
        <r>
          <rPr>
            <sz val="11"/>
            <color theme="1"/>
            <rFont val="Calibri"/>
            <scheme val="minor"/>
          </rPr>
          <t>======
ID#AAABlv6QWo4
Microsoft    (2025-06-17 11:05:08)
informar as datas de lançamento no Paxtu/mAPPa</t>
        </r>
      </text>
    </comment>
    <comment ref="F16" authorId="0" shapeId="0" xr:uid="{00000000-0006-0000-0000-00000A000000}">
      <text>
        <r>
          <rPr>
            <sz val="11"/>
            <color theme="1"/>
            <rFont val="Calibri"/>
            <scheme val="minor"/>
          </rPr>
          <t>======
ID#AAABlv6QWo0
Microsoft    (2025-06-17 11:05:08)
informar as datas de lançamento no Paxtu/mAPPa</t>
        </r>
      </text>
    </comment>
    <comment ref="G18" authorId="0" shapeId="0" xr:uid="{00000000-0006-0000-0000-000009000000}">
      <text>
        <r>
          <rPr>
            <sz val="11"/>
            <color theme="1"/>
            <rFont val="Calibri"/>
            <scheme val="minor"/>
          </rPr>
          <t>======
ID#AAABlv6QWpM
Informar    (2025-06-17 11:05:08)
0 - Não participou
1 - Participou</t>
        </r>
      </text>
    </comment>
    <comment ref="G19" authorId="0" shapeId="0" xr:uid="{00000000-0006-0000-0000-000017000000}">
      <text>
        <r>
          <rPr>
            <sz val="11"/>
            <color theme="1"/>
            <rFont val="Calibri"/>
            <scheme val="minor"/>
          </rPr>
          <t>======
ID#AAABlv6QWo8
Microsoft    (2025-06-17 11:05:08)
SE não houve crescimento informar 0 (zero)</t>
        </r>
      </text>
    </comment>
    <comment ref="G20" authorId="0" shapeId="0" xr:uid="{00000000-0006-0000-0000-000008000000}">
      <text>
        <r>
          <rPr>
            <sz val="11"/>
            <color theme="1"/>
            <rFont val="Calibri"/>
            <scheme val="minor"/>
          </rPr>
          <t>======
ID#AAABlv6QWpw
Informar    (2025-06-17 11:05:08)
0 - Não tem 100% da frequencia lançada no Paxtu
1 - Tenho 100% da frequencia lançada no Paxtu</t>
        </r>
      </text>
    </comment>
    <comment ref="F21" authorId="0" shapeId="0" xr:uid="{00000000-0006-0000-0000-000016000000}">
      <text>
        <r>
          <rPr>
            <sz val="11"/>
            <color theme="1"/>
            <rFont val="Calibri"/>
            <scheme val="minor"/>
          </rPr>
          <t>======
ID#AAABlv6QWp8
Microsoft    (2025-06-17 11:05:08)
informar as datas de lançamento no Paxtu/mAPPa</t>
        </r>
      </text>
    </comment>
    <comment ref="D22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ID#AAACE9BuvHU
Wesley    (2026-08-07 14:43:54)
Minimo 2 para pontuar</t>
        </r>
      </text>
    </comment>
    <comment ref="F22" authorId="0" shapeId="0" xr:uid="{00000000-0006-0000-0000-000007000000}">
      <text>
        <r>
          <rPr>
            <sz val="11"/>
            <color theme="1"/>
            <rFont val="Calibri"/>
            <scheme val="minor"/>
          </rPr>
          <t>======
ID#AAABlv6QWpg
Microsoft    (2025-06-17 11:05:08)
informar as datas de lançamento no Paxtu/mAPPa</t>
        </r>
      </text>
    </comment>
    <comment ref="F23" authorId="0" shapeId="0" xr:uid="{00000000-0006-0000-0000-000015000000}">
      <text>
        <r>
          <rPr>
            <sz val="11"/>
            <color theme="1"/>
            <rFont val="Calibri"/>
            <scheme val="minor"/>
          </rPr>
          <t>======
ID#AAABlv6QWp0
Microsoft    (2025-06-17 11:05:08)
informar as datas de lançamento no Paxtu/mAPPa</t>
        </r>
      </text>
    </comment>
    <comment ref="F24" authorId="0" shapeId="0" xr:uid="{00000000-0006-0000-0000-000006000000}">
      <text>
        <r>
          <rPr>
            <sz val="11"/>
            <color theme="1"/>
            <rFont val="Calibri"/>
            <scheme val="minor"/>
          </rPr>
          <t>======
ID#AAABlv6QWpY
Microsoft    (2025-06-17 11:05:08)
informar as datas de lançamento no Paxtu/mAPPa</t>
        </r>
      </text>
    </comment>
    <comment ref="D25" authorId="0" shapeId="0" xr:uid="{00000000-0006-0000-0000-000013000000}">
      <text>
        <r>
          <rPr>
            <sz val="11"/>
            <color theme="1"/>
            <rFont val="Calibri"/>
            <scheme val="minor"/>
          </rPr>
          <t>======
ID#AAABlv6QWpI
Microsoft    (2025-06-17 11:05:08)
Inserir o link das divulgações</t>
        </r>
      </text>
    </comment>
    <comment ref="F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ID#AAABlv6QWpQ
Microsoft    (2025-06-17 11:05:08)
informar as datas de lançamento no Paxtu/mAPPa</t>
        </r>
      </text>
    </comment>
    <comment ref="F27" authorId="0" shapeId="0" xr:uid="{00000000-0006-0000-0000-000012000000}">
      <text>
        <r>
          <rPr>
            <sz val="11"/>
            <color theme="1"/>
            <rFont val="Calibri"/>
            <scheme val="minor"/>
          </rPr>
          <t>======
ID#AAACE9BuvHY
Wesley    (2026-08-07 14:43:54)
informar as datas de lançamento no Paxtu/mAPPa</t>
        </r>
      </text>
    </comment>
    <comment ref="F28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ID#AAABlv6QWpo
Microsoft    (2025-06-17 11:05:08)
informar as datas de lançamento no Paxtu/mAPPa</t>
        </r>
      </text>
    </comment>
    <comment ref="F29" authorId="0" shapeId="0" xr:uid="{00000000-0006-0000-0000-000010000000}">
      <text>
        <r>
          <rPr>
            <sz val="11"/>
            <color theme="1"/>
            <rFont val="Calibri"/>
            <scheme val="minor"/>
          </rPr>
          <t>======
ID#AAABlv6QWpA
Microsoft    (2025-06-17 11:05:08)
informar as datas de lançamento no Paxtu/mAPPa</t>
        </r>
      </text>
    </comment>
    <comment ref="F30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ID#AAABlv6QWpE
Microsoft    (2025-06-17 11:05:08)
Informar as datas de lançamento no Paxtu/mAPPa</t>
        </r>
      </text>
    </comment>
    <comment ref="F31" authorId="0" shapeId="0" xr:uid="{00000000-0006-0000-0000-00000F000000}">
      <text>
        <r>
          <rPr>
            <sz val="11"/>
            <color theme="1"/>
            <rFont val="Calibri"/>
            <scheme val="minor"/>
          </rPr>
          <t>======
ID#AAABlv6QWos
Microsoft    (2025-06-17 11:05:08)
Informar as datas de lançamento no Paxtu/mAPPa</t>
        </r>
      </text>
    </comment>
    <comment ref="F32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ID#AAABlv6QWoc
Microsoft    (2025-06-17 11:05:08)
Informar as datas de lançamento no Paxtu/mAPPa</t>
        </r>
      </text>
    </comment>
    <comment ref="F48" authorId="0" shapeId="0" xr:uid="{00000000-0006-0000-0000-000018000000}">
      <text>
        <r>
          <rPr>
            <sz val="11"/>
            <color theme="1"/>
            <rFont val="Calibri"/>
            <scheme val="minor"/>
          </rPr>
          <t>======
ID#AAABlv6QWoo
Microsoft    (2025-06-17 11:05:08)
informar as datas de lançamento no Paxtu/mAPPa</t>
        </r>
      </text>
    </comment>
    <comment ref="F58" authorId="0" shapeId="0" xr:uid="{00000000-0006-0000-0000-000014000000}">
      <text>
        <r>
          <rPr>
            <sz val="11"/>
            <color theme="1"/>
            <rFont val="Calibri"/>
            <scheme val="minor"/>
          </rPr>
          <t>======
ID#AAABlv6QWow
Microsoft    (2025-06-17 11:05:08)
informar as datas de lançamento no Paxtu/mAPPa</t>
        </r>
      </text>
    </comment>
    <comment ref="F60" authorId="0" shapeId="0" xr:uid="{00000000-0006-0000-0000-000011000000}">
      <text>
        <r>
          <rPr>
            <sz val="11"/>
            <color theme="1"/>
            <rFont val="Calibri"/>
            <scheme val="minor"/>
          </rPr>
          <t>======
ID#AAABlv6QWps
Microsoft    (2025-06-17 11:05:08)
informar as datas de lançamento no Paxtu/mAPPa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hCz7Scy4dn1AfMkt0p/+HWisWLg=="/>
    </ext>
  </extLst>
</comments>
</file>

<file path=xl/sharedStrings.xml><?xml version="1.0" encoding="utf-8"?>
<sst xmlns="http://schemas.openxmlformats.org/spreadsheetml/2006/main" count="184" uniqueCount="161">
  <si>
    <t xml:space="preserve">       RAMO SENIOR</t>
  </si>
  <si>
    <t>Grupo Escoteiro:</t>
  </si>
  <si>
    <t xml:space="preserve">       TROPA SENIOR PADRÃO 2026</t>
  </si>
  <si>
    <t>Tropa:</t>
  </si>
  <si>
    <t>Chefe de Seção:</t>
  </si>
  <si>
    <t>Pontuação:</t>
  </si>
  <si>
    <t>ITENS</t>
  </si>
  <si>
    <t>DESCRIÇÃO</t>
  </si>
  <si>
    <t>PONTUAÇÃO</t>
  </si>
  <si>
    <t>DATAS DOS REGISTROS</t>
  </si>
  <si>
    <t>QTD DO ITEM</t>
  </si>
  <si>
    <t>MAXIMO</t>
  </si>
  <si>
    <t>PTS P/ TRF</t>
  </si>
  <si>
    <t>PONTOS</t>
  </si>
  <si>
    <t>GESTÃO</t>
  </si>
  <si>
    <t>Número de Membros da Tropa
Pontuação Mínima</t>
  </si>
  <si>
    <t>Para a pontuação mínima, levar em consideração o efetivo da Tropa no ano, conforme registro no PAXTU</t>
  </si>
  <si>
    <t xml:space="preserve">1 – 8 Jovens 5000 pontos
9 – 16 Jovens 5500 pontos
17 – 24 Jovens 5800 pontos
25 – 32 Jovens 6000 pontos </t>
  </si>
  <si>
    <t>PLANEJAMENTO</t>
  </si>
  <si>
    <t xml:space="preserve">1 - Ciclo de Programa: </t>
  </si>
  <si>
    <t>Ata da Corte de Honra no PAXTU</t>
  </si>
  <si>
    <t>500 pontos por ciclo, limitado a 2 ciclos</t>
  </si>
  <si>
    <t xml:space="preserve">      Avaliação</t>
  </si>
  <si>
    <t xml:space="preserve">      Planejamento</t>
  </si>
  <si>
    <t xml:space="preserve">      Calendário</t>
  </si>
  <si>
    <t>2 - Assembleia de Tropa</t>
  </si>
  <si>
    <t>Foto das assembleias realizadas. Enviar via-email ramosenior@escoteirospr.org.br</t>
  </si>
  <si>
    <t>250 pontos por ciclo, oimitada a 500 pontos</t>
  </si>
  <si>
    <t xml:space="preserve">3 - Eleição de Monitores </t>
  </si>
  <si>
    <t>Registro no Paxtu das escolhas feitas conforme processo democrático</t>
  </si>
  <si>
    <t>100 pontos por eleição, limitado a 200 pontos</t>
  </si>
  <si>
    <t>4 - Reunião de Corte de Honra</t>
  </si>
  <si>
    <t>Ata das reuniões</t>
  </si>
  <si>
    <t>50 pontos por reunião, limitado a 200 pontos</t>
  </si>
  <si>
    <t>5 - Conselho de Patrulha</t>
  </si>
  <si>
    <t>Atas dos Conselhos no PAXTU</t>
  </si>
  <si>
    <t>20 pontos por Conselho, limitado a 200 pontos</t>
  </si>
  <si>
    <t>6 -Treinamento de Graduados</t>
  </si>
  <si>
    <t xml:space="preserve">Treinamentos realizados no ano (às vezes chamado “Ponta de Flecha”) </t>
  </si>
  <si>
    <t>150 pontos por ciclo, limitado a 300</t>
  </si>
  <si>
    <t>7 - Reunião deEscotistas da Seção</t>
  </si>
  <si>
    <t>Para pontuar, realizar pelo menos 1 reuniões no mês “Vale a palavra escoteira”</t>
  </si>
  <si>
    <t>20 pontos por mês, limitado a 200 pontos</t>
  </si>
  <si>
    <t>8 - Participação na Seção Padrão do ano anterior</t>
  </si>
  <si>
    <t>Coordenação do Ramo e Relatório da Região</t>
  </si>
  <si>
    <t>100 pontos.</t>
  </si>
  <si>
    <t>EFETIVO</t>
  </si>
  <si>
    <t>9 - Crescimento</t>
  </si>
  <si>
    <t>Número maior de jovens em relação ao ano anterior</t>
  </si>
  <si>
    <t>10 - Frequência</t>
  </si>
  <si>
    <t>100% da frequência registrada no PAXTU</t>
  </si>
  <si>
    <t>200 pontos.</t>
  </si>
  <si>
    <t>ATIVIDADES ESPECÍFICAS</t>
  </si>
  <si>
    <t>11 - Acampamento / Acantonamento</t>
  </si>
  <si>
    <t>Somente atividade da Seção, no mínimo 2, com programação no PAXTU</t>
  </si>
  <si>
    <t>200 pontos, limitado a 200 pontos</t>
  </si>
  <si>
    <t>12 - Atividade de Patrulha</t>
  </si>
  <si>
    <t>Atividades de patrulha planejadas e realizadas, registradas no PAXTU</t>
  </si>
  <si>
    <t xml:space="preserve">200 pontos. </t>
  </si>
  <si>
    <t xml:space="preserve">13 - Projeto de Equipe de Interesse (planejamento, execução e avaliação) </t>
  </si>
  <si>
    <t>Documentos de projetos e relatório do que foi executado, com avaliação. Enviar via-email ramosenior@escoteirospr.org.br</t>
  </si>
  <si>
    <t>400 pontos cada</t>
  </si>
  <si>
    <t>14 - Divulgação das atividades nos meios de divulgação da Seção, do Grupo e da Região</t>
  </si>
  <si>
    <t>Link da divulgação das atividades no Instagram, Facebook, Sites e etc.</t>
  </si>
  <si>
    <t>20 pontos por atividade divulgada, limitado a            100 pontos</t>
  </si>
  <si>
    <t>ATIVIDADES EXTERNAS</t>
  </si>
  <si>
    <t>15 - Participação em atividades nacionais (Jamboree Nacional, Aventura Nacional Senior, ...)</t>
  </si>
  <si>
    <t>Registro no PAXTU</t>
  </si>
  <si>
    <t>100 pontos por tropa presente na atividade.</t>
  </si>
  <si>
    <t xml:space="preserve">16 - Participação em atividades nacionais em nivel local(JOTA-JOTI, Educação escoteira, MUTECO,...) </t>
  </si>
  <si>
    <t>50 pontos por tropa presente na atividade.</t>
  </si>
  <si>
    <t>17  - Participação em atividades regionais do Paraná (Jogos da Fraternidade, Acampamento Regional....)</t>
  </si>
  <si>
    <t>100 pontos por participação da tropa</t>
  </si>
  <si>
    <t>18 - Participação de Fóruns Nacionais ou Regional</t>
  </si>
  <si>
    <t>Participação de cada jovem, registrada no PAXTU</t>
  </si>
  <si>
    <t>50 pontos por jovem participante</t>
  </si>
  <si>
    <t xml:space="preserve">19 - Participação em Assembleia de Grupo e Assembleia Regional </t>
  </si>
  <si>
    <t xml:space="preserve">Participação da tropa nos processos democráticos de nível local e regional registrada no PAXTU </t>
  </si>
  <si>
    <t>100 pontos por Tropa presente na atividade</t>
  </si>
  <si>
    <t>20 - Participação como Delegado do Grupo na Assembleia Regional Escoteira</t>
  </si>
  <si>
    <t>Ata da Assembleia de Grupo que elegeu o senior como delegado no PAXTU</t>
  </si>
  <si>
    <t>150 pontos por jovem Delegado</t>
  </si>
  <si>
    <t>21 - Atividade com outra seção do Ramo</t>
  </si>
  <si>
    <t>Qualquer tipo de atividade de integração com outra Tropa Sênior. Registro no PAXTU</t>
  </si>
  <si>
    <t>100 pontos por atividade. Máximo 1 por ciclo.</t>
  </si>
  <si>
    <t>TOTAL DE PONTOS DE GESTÃO</t>
  </si>
  <si>
    <t>PROGRESSÃO</t>
  </si>
  <si>
    <t>22 - Jovens em Período Introdutório/Período de Acolhida</t>
  </si>
  <si>
    <t>10 pontos por jovem no nível</t>
  </si>
  <si>
    <t>23 - Caminho de Escoteiro p/ Sênior</t>
  </si>
  <si>
    <t>Número de jovens nesse nível. Registro no PAXTU</t>
  </si>
  <si>
    <t>24 - Progressão: Escalada/ de 0 à 6 Blocos de Aprendizagem</t>
  </si>
  <si>
    <t>25 - Progressão: Conquista/ de 6 à 12 Blocos de Aprendizagem</t>
  </si>
  <si>
    <t>26 - Progressão: Azimute/ de 12 à 18 Blocos de Aprendizagem</t>
  </si>
  <si>
    <t>27 - Caminho de Sênior p/ Pioneiro</t>
  </si>
  <si>
    <t>28 - Compromisso Sênior</t>
  </si>
  <si>
    <t>Número de jovens que escreveram seu Compromisso. Registro no PAXTU</t>
  </si>
  <si>
    <t>20 pontos por jovem no nível</t>
  </si>
  <si>
    <t>29 - Especialidades no Ano</t>
  </si>
  <si>
    <t xml:space="preserve">Pontua toda e qualquer especialidade conquistada no período </t>
  </si>
  <si>
    <t>10 pontos por nível conquistado</t>
  </si>
  <si>
    <t>30 - Distintivos de Modalidade:   
- Insígnia de Aeronauta
- Insígnia Naval</t>
  </si>
  <si>
    <t>Número de Insígnias de Modalidade conquistadas pelos jovens da Tropa</t>
  </si>
  <si>
    <t>30 pontos para cada modalidade</t>
  </si>
  <si>
    <t xml:space="preserve">31 - Insígnias de Interesse Especial: (Insígnia do Aprender, Insígnia do Desafio Comunitário, Insígnia da Lusofonia, Insígnia do Cone Sul...).
</t>
  </si>
  <si>
    <t>Número de Insígnias de Interesse Especial conquistadas pelos jovens da Tropa 
Registro no PAXTU</t>
  </si>
  <si>
    <t xml:space="preserve">100 pontos por insígnia conquistada </t>
  </si>
  <si>
    <t>32 - Insígnias Opcionais:(Insígnia Campeões da Natureza, Insígnia de Radioescotismo...)</t>
  </si>
  <si>
    <t>Número de Insígnias Opcionais conquistadas pelos jovens da Tropa. Registro no PAXTU</t>
  </si>
  <si>
    <t>100 pontos por novo projeto</t>
  </si>
  <si>
    <t>33 - Reconhecimento de Ramo (distintivo Escoteiro da Pátria) ou Escoteiros do Mundo</t>
  </si>
  <si>
    <t>Número de distintivos especiais conquistadas pelos jovens da Tropa. Registro no PAXTU</t>
  </si>
  <si>
    <t>200 pontos por Escoteiro da Pátria conquistado</t>
  </si>
  <si>
    <t>34 - Participar do Ciclo de Inclusão</t>
  </si>
  <si>
    <t xml:space="preserve">Ciclo de Inclusão (caderno de atividades) comprovada no Paxtu e por encaminhamento de Ficha de Atividade </t>
  </si>
  <si>
    <t>TOTAL DE PONTOS DE PROGRESSÃO</t>
  </si>
  <si>
    <t>ESCOTISTAS</t>
  </si>
  <si>
    <t xml:space="preserve">35 - Participação em Encontros do Ramo Senior </t>
  </si>
  <si>
    <t>Escotistas participantes (presencial ou virtual). Lista de Presença</t>
  </si>
  <si>
    <t>25 pontos por participante por encontro</t>
  </si>
  <si>
    <t>36 - Participação na Semana Nacional de Espaços Seguros/ WEBINARS Espaços Seguros da UEB-PR</t>
  </si>
  <si>
    <t>Participar da Semana Nacional de Espaços Seguros/ WEBINARS Espaços Seguros da UEB-PR</t>
  </si>
  <si>
    <t>37 - Participação em Indabas Regionais de Ramo</t>
  </si>
  <si>
    <t>38 - Participação no Curso Preliminar</t>
  </si>
  <si>
    <t>Número de Escotistas participantes. Registro no PAXTU  - com PPF e APF registrados no Paxtu</t>
  </si>
  <si>
    <t>50 pontos por participante</t>
  </si>
  <si>
    <t>39 - Conclusão do Nível Preliminar</t>
  </si>
  <si>
    <t>Número de Escotistas que concluíram o nível, conforme aprovação do APF Registro no PAXTU  - com PPF e APF registrados no Paxtu</t>
  </si>
  <si>
    <t>100 pontos por nível concluído</t>
  </si>
  <si>
    <t>40 - Participação no Curso Intermediário do Ramo</t>
  </si>
  <si>
    <t>41 - Conclusão do Nível Intermediário do Ramo</t>
  </si>
  <si>
    <t>Número de Escotistas que concluíram o nível, conforme aprovação do APF Registro no PAXTU</t>
  </si>
  <si>
    <t>150 pontos por nível concluído</t>
  </si>
  <si>
    <t>42 - Participação no Curso Avançado do Ramo</t>
  </si>
  <si>
    <t>43 - Conclusão do Nível Avançado do Ramo</t>
  </si>
  <si>
    <t>Número de Escotistas que concluíram o nível no ano       Escotistas que concluíram o nível em anos anteriores                aprovado pelo APF e Reg no Paxtu -  - com PPF e APF registrados no Paxtu</t>
  </si>
  <si>
    <t xml:space="preserve">200 pontos por nível concluído no ano                     50 pontos por nível concluído em anos anteriores </t>
  </si>
  <si>
    <t>Em anos anteriores</t>
  </si>
  <si>
    <t>Concluído no ano corrente</t>
  </si>
  <si>
    <t>44 - Apoio ao Ramo nas Atividades em Coordenações.</t>
  </si>
  <si>
    <t>Contribuir com a coordenação ou coordenação de base nas atividades regionais e/ou distritais propostas pela UEB/PR. Enviar descrição da participação via Enviar via-email ramosenior@escoteirospr.org.br</t>
  </si>
  <si>
    <t>100 pontos por atividade</t>
  </si>
  <si>
    <t>45 - Apoio ao Ramo nas Atividades em Aplicações de  Bases/Atividades</t>
  </si>
  <si>
    <t>Contribuir com a aplicação de base/Atividade nas regionais e/ou distritais propostas pela UEB/PR. Enviar descrição da participação via Enviar via-email ramosenior@escoteirospr.org.br</t>
  </si>
  <si>
    <t>50 pontos por atividade</t>
  </si>
  <si>
    <t>46 - Conclusão de módulos e oficinas, CTRs, MATE, CTMAR, CATAR I e II e etc.</t>
  </si>
  <si>
    <t>Número de módulos e oficinas</t>
  </si>
  <si>
    <t>50 pontos por módulo e oficina</t>
  </si>
  <si>
    <t>47 - Ficha Boa Ideia elaboradas</t>
  </si>
  <si>
    <t>Fichas elaboradas e enviadas para a Coordenação do Ramo</t>
  </si>
  <si>
    <t>50 pontos por ficha, limitado a 200 pontos            (4 fichas)</t>
  </si>
  <si>
    <t>48 - Virada de chave para o  programa atualizado</t>
  </si>
  <si>
    <t>UEL que tenha feito a virada no paxtu para o programa atualizado até 15 de Setembro de 2026</t>
  </si>
  <si>
    <t>200 pontos</t>
  </si>
  <si>
    <t>49 - Pontuação Bonus</t>
  </si>
  <si>
    <t>Aqueles que pontuaram os itens (1 ao 17, 21, 35, 37) receberão uma pontuação Bonus</t>
  </si>
  <si>
    <t>1000 pontos</t>
  </si>
  <si>
    <t>___________________, _____ de ______________ de 2026</t>
  </si>
  <si>
    <t>Presidente do Grupo</t>
  </si>
  <si>
    <t>Chefe de Seção</t>
  </si>
  <si>
    <t>nome e assinatura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</si>
</sst>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name val="Calibri"/>
      <family val="2"/>
    </font>
    <font>
      <sz val="10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b/>
      <sz val="16"/>
      <color rgb="FFFFFFFF"/>
      <name val="Calibri"/>
      <family val="2"/>
    </font>
    <font>
      <b/>
      <sz val="10"/>
      <color theme="0"/>
      <name val="Calibri"/>
      <family val="2"/>
    </font>
    <font>
      <b/>
      <sz val="10"/>
      <color rgb="FFFFFFFF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A23842"/>
        <bgColor rgb="FFA23842"/>
      </patternFill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  <fill>
      <patternFill patternType="solid">
        <fgColor rgb="FFC00000"/>
        <bgColor rgb="FFC00000"/>
      </patternFill>
    </fill>
    <fill>
      <patternFill patternType="solid">
        <fgColor theme="5"/>
        <bgColor theme="5"/>
      </patternFill>
    </fill>
    <fill>
      <patternFill patternType="solid">
        <fgColor rgb="FFA5A5A5"/>
        <bgColor rgb="FFA5A5A5"/>
      </patternFill>
    </fill>
    <fill>
      <patternFill patternType="solid">
        <fgColor rgb="FFBF9000"/>
        <bgColor rgb="FFBF9000"/>
      </patternFill>
    </fill>
    <fill>
      <patternFill patternType="solid">
        <fgColor rgb="FFC5E0B3"/>
        <bgColor rgb="FFC5E0B3"/>
      </patternFill>
    </fill>
  </fills>
  <borders count="3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/>
    <xf numFmtId="0" fontId="4" fillId="0" borderId="3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6" fillId="2" borderId="3" xfId="0" applyFont="1" applyFill="1" applyBorder="1" applyAlignment="1">
      <alignment textRotation="90"/>
    </xf>
    <xf numFmtId="0" fontId="6" fillId="2" borderId="12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0" borderId="3" xfId="0" applyFont="1" applyBorder="1" applyAlignment="1">
      <alignment vertical="center" wrapText="1"/>
    </xf>
    <xf numFmtId="0" fontId="4" fillId="0" borderId="3" xfId="0" quotePrefix="1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2" fillId="0" borderId="0" xfId="0" applyFont="1" applyAlignment="1">
      <alignment horizontal="center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9" borderId="27" xfId="0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>
      <alignment horizontal="center"/>
    </xf>
    <xf numFmtId="0" fontId="2" fillId="4" borderId="3" xfId="0" applyFont="1" applyFill="1" applyBorder="1" applyAlignment="1" applyProtection="1">
      <alignment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9" borderId="28" xfId="0" applyFont="1" applyFill="1" applyBorder="1" applyAlignment="1" applyProtection="1">
      <alignment horizontal="center"/>
      <protection locked="0"/>
    </xf>
    <xf numFmtId="0" fontId="1" fillId="0" borderId="29" xfId="0" applyFont="1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1" fillId="0" borderId="2" xfId="0" applyFont="1" applyBorder="1"/>
    <xf numFmtId="0" fontId="4" fillId="3" borderId="4" xfId="0" applyFont="1" applyFill="1" applyBorder="1" applyAlignment="1" applyProtection="1">
      <alignment horizontal="left"/>
      <protection locked="0"/>
    </xf>
    <xf numFmtId="0" fontId="1" fillId="0" borderId="5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2" fillId="8" borderId="4" xfId="0" applyFont="1" applyFill="1" applyBorder="1" applyAlignment="1">
      <alignment horizontal="center"/>
    </xf>
    <xf numFmtId="0" fontId="4" fillId="0" borderId="9" xfId="0" applyFont="1" applyBorder="1" applyAlignment="1">
      <alignment horizontal="left" vertical="center" wrapText="1"/>
    </xf>
    <xf numFmtId="0" fontId="1" fillId="0" borderId="16" xfId="0" applyFont="1" applyBorder="1"/>
    <xf numFmtId="0" fontId="2" fillId="0" borderId="9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4" fillId="2" borderId="9" xfId="0" applyFont="1" applyFill="1" applyBorder="1" applyAlignment="1">
      <alignment horizontal="center" vertical="center" textRotation="90"/>
    </xf>
    <xf numFmtId="0" fontId="1" fillId="0" borderId="15" xfId="0" applyFont="1" applyBorder="1"/>
    <xf numFmtId="0" fontId="6" fillId="2" borderId="4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1" fillId="0" borderId="26" xfId="0" applyFont="1" applyBorder="1"/>
    <xf numFmtId="0" fontId="4" fillId="2" borderId="11" xfId="0" applyFont="1" applyFill="1" applyBorder="1" applyAlignment="1">
      <alignment horizontal="center" vertical="center" textRotation="90"/>
    </xf>
    <xf numFmtId="0" fontId="1" fillId="0" borderId="14" xfId="0" applyFont="1" applyBorder="1"/>
    <xf numFmtId="0" fontId="1" fillId="0" borderId="18" xfId="0" applyFont="1" applyBorder="1"/>
    <xf numFmtId="0" fontId="4" fillId="6" borderId="10" xfId="0" applyFont="1" applyFill="1" applyBorder="1" applyAlignment="1">
      <alignment horizontal="center" vertical="center" textRotation="90" wrapText="1"/>
    </xf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4" fillId="7" borderId="10" xfId="0" applyFont="1" applyFill="1" applyBorder="1" applyAlignment="1">
      <alignment horizontal="center" vertical="center" textRotation="90"/>
    </xf>
    <xf numFmtId="0" fontId="1" fillId="0" borderId="24" xfId="0" applyFont="1" applyBorder="1"/>
    <xf numFmtId="0" fontId="1" fillId="0" borderId="25" xfId="0" applyFont="1" applyBorder="1"/>
    <xf numFmtId="0" fontId="2" fillId="4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1" fillId="0" borderId="8" xfId="0" applyFont="1" applyBorder="1"/>
    <xf numFmtId="0" fontId="2" fillId="0" borderId="9" xfId="0" applyFont="1" applyBorder="1" applyAlignment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Protection="1">
      <protection locked="0"/>
    </xf>
    <xf numFmtId="0" fontId="1" fillId="0" borderId="16" xfId="0" applyFont="1" applyBorder="1" applyProtection="1">
      <protection locked="0"/>
    </xf>
    <xf numFmtId="0" fontId="2" fillId="3" borderId="9" xfId="0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left"/>
      <protection hidden="1"/>
    </xf>
    <xf numFmtId="0" fontId="1" fillId="0" borderId="5" xfId="0" applyFont="1" applyBorder="1" applyProtection="1">
      <protection hidden="1"/>
    </xf>
    <xf numFmtId="0" fontId="1" fillId="0" borderId="6" xfId="0" applyFont="1" applyBorder="1" applyProtection="1">
      <protection hidden="1"/>
    </xf>
    <xf numFmtId="0" fontId="4" fillId="0" borderId="9" xfId="0" applyFont="1" applyBorder="1" applyAlignment="1" applyProtection="1">
      <alignment horizontal="center"/>
      <protection hidden="1"/>
    </xf>
    <xf numFmtId="0" fontId="4" fillId="2" borderId="12" xfId="0" applyFont="1" applyFill="1" applyBorder="1" applyAlignment="1" applyProtection="1">
      <alignment horizontal="center"/>
      <protection hidden="1"/>
    </xf>
    <xf numFmtId="0" fontId="2" fillId="0" borderId="9" xfId="0" applyFont="1" applyBorder="1" applyAlignment="1" applyProtection="1">
      <alignment horizontal="center" vertical="center"/>
      <protection hidden="1"/>
    </xf>
    <xf numFmtId="0" fontId="1" fillId="0" borderId="15" xfId="0" applyFont="1" applyBorder="1" applyAlignment="1" applyProtection="1">
      <alignment horizontal="center"/>
      <protection hidden="1"/>
    </xf>
    <xf numFmtId="0" fontId="1" fillId="0" borderId="16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2" fillId="5" borderId="3" xfId="0" applyFont="1" applyFill="1" applyBorder="1" applyAlignment="1" applyProtection="1">
      <alignment horizontal="center"/>
      <protection hidden="1"/>
    </xf>
    <xf numFmtId="0" fontId="2" fillId="6" borderId="3" xfId="0" applyFont="1" applyFill="1" applyBorder="1" applyAlignment="1" applyProtection="1">
      <alignment horizontal="center"/>
      <protection hidden="1"/>
    </xf>
    <xf numFmtId="0" fontId="2" fillId="7" borderId="12" xfId="0" applyFont="1" applyFill="1" applyBorder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06"/>
  <sheetViews>
    <sheetView tabSelected="1" workbookViewId="0">
      <pane xSplit="2" ySplit="6" topLeftCell="C32" activePane="bottomRight" state="frozen"/>
      <selection pane="topRight" activeCell="C1" sqref="C1"/>
      <selection pane="bottomLeft" activeCell="A7" sqref="A7"/>
      <selection pane="bottomRight" activeCell="M66" sqref="M66"/>
    </sheetView>
  </sheetViews>
  <sheetFormatPr defaultColWidth="14.42578125" defaultRowHeight="15" customHeight="1" x14ac:dyDescent="0.25"/>
  <cols>
    <col min="1" max="1" width="3.5703125" customWidth="1"/>
    <col min="2" max="2" width="3.85546875" customWidth="1"/>
    <col min="3" max="3" width="41.140625" customWidth="1"/>
    <col min="4" max="4" width="30" customWidth="1"/>
    <col min="5" max="5" width="24.7109375" customWidth="1"/>
    <col min="6" max="6" width="20.28515625" customWidth="1"/>
    <col min="7" max="7" width="13" customWidth="1"/>
    <col min="8" max="8" width="8" hidden="1" customWidth="1"/>
    <col min="9" max="9" width="9.140625" hidden="1" customWidth="1"/>
    <col min="10" max="10" width="7.5703125" style="32" customWidth="1"/>
    <col min="11" max="26" width="8.7109375" customWidth="1"/>
  </cols>
  <sheetData>
    <row r="1" spans="1:10" ht="21" x14ac:dyDescent="0.25">
      <c r="A1" s="1"/>
      <c r="B1" s="1"/>
      <c r="C1" s="45" t="s">
        <v>0</v>
      </c>
      <c r="D1" s="46"/>
      <c r="E1" s="2" t="s">
        <v>1</v>
      </c>
      <c r="F1" s="47"/>
      <c r="G1" s="48"/>
      <c r="H1" s="48"/>
      <c r="I1" s="48"/>
      <c r="J1" s="49"/>
    </row>
    <row r="2" spans="1:10" ht="21" x14ac:dyDescent="0.25">
      <c r="A2" s="1"/>
      <c r="B2" s="1"/>
      <c r="C2" s="76" t="s">
        <v>2</v>
      </c>
      <c r="D2" s="77"/>
      <c r="E2" s="2" t="s">
        <v>3</v>
      </c>
      <c r="F2" s="47"/>
      <c r="G2" s="48"/>
      <c r="H2" s="48"/>
      <c r="I2" s="48"/>
      <c r="J2" s="49"/>
    </row>
    <row r="3" spans="1:10" x14ac:dyDescent="0.25">
      <c r="A3" s="1"/>
      <c r="B3" s="1"/>
      <c r="C3" s="1"/>
      <c r="D3" s="1"/>
      <c r="E3" s="2" t="s">
        <v>4</v>
      </c>
      <c r="F3" s="47"/>
      <c r="G3" s="48"/>
      <c r="H3" s="48"/>
      <c r="I3" s="48"/>
      <c r="J3" s="49"/>
    </row>
    <row r="4" spans="1:10" x14ac:dyDescent="0.25">
      <c r="A4" s="1"/>
      <c r="B4" s="1"/>
      <c r="C4" s="1"/>
      <c r="D4" s="1"/>
      <c r="E4" s="2" t="s">
        <v>5</v>
      </c>
      <c r="F4" s="83">
        <f>SUM(J33,J47,J63,J64)</f>
        <v>0</v>
      </c>
      <c r="G4" s="84"/>
      <c r="H4" s="84"/>
      <c r="I4" s="84"/>
      <c r="J4" s="85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26"/>
    </row>
    <row r="6" spans="1:10" x14ac:dyDescent="0.25">
      <c r="A6" s="1"/>
      <c r="B6" s="1"/>
      <c r="C6" s="3" t="s">
        <v>6</v>
      </c>
      <c r="D6" s="4" t="s">
        <v>7</v>
      </c>
      <c r="E6" s="5" t="s">
        <v>8</v>
      </c>
      <c r="F6" s="5" t="s">
        <v>9</v>
      </c>
      <c r="G6" s="6" t="s">
        <v>10</v>
      </c>
      <c r="H6" s="6" t="s">
        <v>11</v>
      </c>
      <c r="I6" s="6" t="s">
        <v>12</v>
      </c>
      <c r="J6" s="86" t="s">
        <v>13</v>
      </c>
    </row>
    <row r="7" spans="1:10" ht="63" customHeight="1" x14ac:dyDescent="0.25">
      <c r="A7" s="63" t="s">
        <v>14</v>
      </c>
      <c r="B7" s="7" t="s">
        <v>8</v>
      </c>
      <c r="C7" s="8" t="s">
        <v>15</v>
      </c>
      <c r="D7" s="9" t="s">
        <v>16</v>
      </c>
      <c r="E7" s="10" t="s">
        <v>17</v>
      </c>
      <c r="F7" s="11"/>
      <c r="G7" s="12"/>
      <c r="H7" s="12"/>
      <c r="I7" s="12"/>
      <c r="J7" s="87"/>
    </row>
    <row r="8" spans="1:10" ht="15.75" customHeight="1" x14ac:dyDescent="0.25">
      <c r="A8" s="64"/>
      <c r="B8" s="57" t="s">
        <v>18</v>
      </c>
      <c r="C8" s="13" t="s">
        <v>19</v>
      </c>
      <c r="D8" s="78" t="s">
        <v>20</v>
      </c>
      <c r="E8" s="78" t="s">
        <v>21</v>
      </c>
      <c r="F8" s="79"/>
      <c r="G8" s="82">
        <v>0</v>
      </c>
      <c r="H8" s="55">
        <v>1000</v>
      </c>
      <c r="I8" s="55">
        <v>500</v>
      </c>
      <c r="J8" s="88">
        <f>IF((I8*G8)&gt;H8,H8,I8*G8)</f>
        <v>0</v>
      </c>
    </row>
    <row r="9" spans="1:10" x14ac:dyDescent="0.25">
      <c r="A9" s="64"/>
      <c r="B9" s="58"/>
      <c r="C9" s="13" t="s">
        <v>22</v>
      </c>
      <c r="D9" s="58"/>
      <c r="E9" s="58"/>
      <c r="F9" s="80"/>
      <c r="G9" s="80"/>
      <c r="H9" s="58"/>
      <c r="I9" s="58"/>
      <c r="J9" s="89"/>
    </row>
    <row r="10" spans="1:10" x14ac:dyDescent="0.25">
      <c r="A10" s="64"/>
      <c r="B10" s="58"/>
      <c r="C10" s="13" t="s">
        <v>23</v>
      </c>
      <c r="D10" s="58"/>
      <c r="E10" s="58"/>
      <c r="F10" s="80"/>
      <c r="G10" s="80"/>
      <c r="H10" s="58"/>
      <c r="I10" s="58"/>
      <c r="J10" s="89"/>
    </row>
    <row r="11" spans="1:10" x14ac:dyDescent="0.25">
      <c r="A11" s="64"/>
      <c r="B11" s="58"/>
      <c r="C11" s="14" t="s">
        <v>24</v>
      </c>
      <c r="D11" s="54"/>
      <c r="E11" s="54"/>
      <c r="F11" s="81"/>
      <c r="G11" s="81"/>
      <c r="H11" s="54"/>
      <c r="I11" s="54"/>
      <c r="J11" s="90"/>
    </row>
    <row r="12" spans="1:10" ht="40.5" customHeight="1" x14ac:dyDescent="0.25">
      <c r="A12" s="64"/>
      <c r="B12" s="58"/>
      <c r="C12" s="14" t="s">
        <v>25</v>
      </c>
      <c r="D12" s="15" t="s">
        <v>26</v>
      </c>
      <c r="E12" s="15" t="s">
        <v>27</v>
      </c>
      <c r="F12" s="40"/>
      <c r="G12" s="34">
        <v>0</v>
      </c>
      <c r="H12" s="17">
        <v>500</v>
      </c>
      <c r="I12" s="17">
        <v>250</v>
      </c>
      <c r="J12" s="91">
        <f t="shared" ref="J12:J24" si="0">IF((I12*G12)&gt;H12,H12,I12*G12)</f>
        <v>0</v>
      </c>
    </row>
    <row r="13" spans="1:10" ht="38.25" x14ac:dyDescent="0.25">
      <c r="A13" s="64"/>
      <c r="B13" s="58"/>
      <c r="C13" s="18" t="s">
        <v>28</v>
      </c>
      <c r="D13" s="15" t="s">
        <v>29</v>
      </c>
      <c r="E13" s="15" t="s">
        <v>30</v>
      </c>
      <c r="F13" s="35"/>
      <c r="G13" s="34">
        <v>0</v>
      </c>
      <c r="H13" s="17">
        <v>200</v>
      </c>
      <c r="I13" s="17">
        <v>100</v>
      </c>
      <c r="J13" s="91">
        <f t="shared" si="0"/>
        <v>0</v>
      </c>
    </row>
    <row r="14" spans="1:10" ht="44.25" customHeight="1" x14ac:dyDescent="0.25">
      <c r="A14" s="64"/>
      <c r="B14" s="58"/>
      <c r="C14" s="18" t="s">
        <v>31</v>
      </c>
      <c r="D14" s="15" t="s">
        <v>32</v>
      </c>
      <c r="E14" s="15" t="s">
        <v>33</v>
      </c>
      <c r="F14" s="35"/>
      <c r="G14" s="34">
        <v>0</v>
      </c>
      <c r="H14" s="17">
        <v>200</v>
      </c>
      <c r="I14" s="17">
        <v>50</v>
      </c>
      <c r="J14" s="91">
        <f t="shared" si="0"/>
        <v>0</v>
      </c>
    </row>
    <row r="15" spans="1:10" ht="48.75" customHeight="1" x14ac:dyDescent="0.25">
      <c r="A15" s="64"/>
      <c r="B15" s="58"/>
      <c r="C15" s="18" t="s">
        <v>34</v>
      </c>
      <c r="D15" s="15" t="s">
        <v>35</v>
      </c>
      <c r="E15" s="15" t="s">
        <v>36</v>
      </c>
      <c r="F15" s="35"/>
      <c r="G15" s="34">
        <v>0</v>
      </c>
      <c r="H15" s="17">
        <v>200</v>
      </c>
      <c r="I15" s="17">
        <v>20</v>
      </c>
      <c r="J15" s="91">
        <f t="shared" si="0"/>
        <v>0</v>
      </c>
    </row>
    <row r="16" spans="1:10" ht="40.5" customHeight="1" x14ac:dyDescent="0.25">
      <c r="A16" s="64"/>
      <c r="B16" s="58"/>
      <c r="C16" s="18" t="s">
        <v>37</v>
      </c>
      <c r="D16" s="15" t="s">
        <v>38</v>
      </c>
      <c r="E16" s="15" t="s">
        <v>39</v>
      </c>
      <c r="F16" s="35"/>
      <c r="G16" s="34">
        <v>0</v>
      </c>
      <c r="H16" s="17">
        <v>300</v>
      </c>
      <c r="I16" s="17">
        <v>150</v>
      </c>
      <c r="J16" s="91">
        <f t="shared" si="0"/>
        <v>0</v>
      </c>
    </row>
    <row r="17" spans="1:10" ht="38.25" x14ac:dyDescent="0.25">
      <c r="A17" s="64"/>
      <c r="B17" s="58"/>
      <c r="C17" s="18" t="s">
        <v>40</v>
      </c>
      <c r="D17" s="15" t="s">
        <v>41</v>
      </c>
      <c r="E17" s="15" t="s">
        <v>42</v>
      </c>
      <c r="F17" s="39"/>
      <c r="G17" s="34">
        <v>0</v>
      </c>
      <c r="H17" s="17">
        <v>200</v>
      </c>
      <c r="I17" s="17">
        <v>20</v>
      </c>
      <c r="J17" s="91">
        <f t="shared" si="0"/>
        <v>0</v>
      </c>
    </row>
    <row r="18" spans="1:10" ht="25.5" x14ac:dyDescent="0.25">
      <c r="A18" s="64"/>
      <c r="B18" s="54"/>
      <c r="C18" s="18" t="s">
        <v>43</v>
      </c>
      <c r="D18" s="15" t="s">
        <v>44</v>
      </c>
      <c r="E18" s="15" t="s">
        <v>45</v>
      </c>
      <c r="F18" s="38"/>
      <c r="G18" s="34">
        <v>0</v>
      </c>
      <c r="H18" s="17">
        <v>100</v>
      </c>
      <c r="I18" s="17">
        <v>100</v>
      </c>
      <c r="J18" s="91">
        <f t="shared" si="0"/>
        <v>0</v>
      </c>
    </row>
    <row r="19" spans="1:10" ht="25.5" x14ac:dyDescent="0.25">
      <c r="A19" s="64"/>
      <c r="B19" s="57" t="s">
        <v>46</v>
      </c>
      <c r="C19" s="18" t="s">
        <v>47</v>
      </c>
      <c r="D19" s="15" t="s">
        <v>48</v>
      </c>
      <c r="E19" s="15" t="s">
        <v>45</v>
      </c>
      <c r="F19" s="38"/>
      <c r="G19" s="34">
        <v>0</v>
      </c>
      <c r="H19" s="17">
        <v>100</v>
      </c>
      <c r="I19" s="17">
        <v>100</v>
      </c>
      <c r="J19" s="91">
        <f t="shared" si="0"/>
        <v>0</v>
      </c>
    </row>
    <row r="20" spans="1:10" ht="25.5" x14ac:dyDescent="0.25">
      <c r="A20" s="64"/>
      <c r="B20" s="54"/>
      <c r="C20" s="18" t="s">
        <v>49</v>
      </c>
      <c r="D20" s="15" t="s">
        <v>50</v>
      </c>
      <c r="E20" s="15" t="s">
        <v>51</v>
      </c>
      <c r="F20" s="38"/>
      <c r="G20" s="34">
        <v>0</v>
      </c>
      <c r="H20" s="17">
        <v>200</v>
      </c>
      <c r="I20" s="17">
        <v>200</v>
      </c>
      <c r="J20" s="91">
        <f t="shared" si="0"/>
        <v>0</v>
      </c>
    </row>
    <row r="21" spans="1:10" ht="39" customHeight="1" x14ac:dyDescent="0.25">
      <c r="A21" s="64"/>
      <c r="B21" s="57" t="s">
        <v>52</v>
      </c>
      <c r="C21" s="18" t="s">
        <v>53</v>
      </c>
      <c r="D21" s="15" t="s">
        <v>54</v>
      </c>
      <c r="E21" s="15" t="s">
        <v>55</v>
      </c>
      <c r="F21" s="35"/>
      <c r="G21" s="34">
        <v>0</v>
      </c>
      <c r="H21" s="17">
        <v>200</v>
      </c>
      <c r="I21" s="17">
        <v>200</v>
      </c>
      <c r="J21" s="91">
        <f t="shared" si="0"/>
        <v>0</v>
      </c>
    </row>
    <row r="22" spans="1:10" ht="38.25" customHeight="1" x14ac:dyDescent="0.25">
      <c r="A22" s="64"/>
      <c r="B22" s="58"/>
      <c r="C22" s="18" t="s">
        <v>56</v>
      </c>
      <c r="D22" s="15" t="s">
        <v>57</v>
      </c>
      <c r="E22" s="15" t="s">
        <v>58</v>
      </c>
      <c r="F22" s="35"/>
      <c r="G22" s="34">
        <v>0</v>
      </c>
      <c r="H22" s="17">
        <v>1800</v>
      </c>
      <c r="I22" s="17">
        <v>200</v>
      </c>
      <c r="J22" s="91">
        <f t="shared" si="0"/>
        <v>0</v>
      </c>
    </row>
    <row r="23" spans="1:10" ht="51" x14ac:dyDescent="0.25">
      <c r="A23" s="64"/>
      <c r="B23" s="58"/>
      <c r="C23" s="18" t="s">
        <v>59</v>
      </c>
      <c r="D23" s="19" t="s">
        <v>60</v>
      </c>
      <c r="E23" s="15" t="s">
        <v>61</v>
      </c>
      <c r="F23" s="35"/>
      <c r="G23" s="34">
        <v>0</v>
      </c>
      <c r="H23" s="17">
        <v>1800</v>
      </c>
      <c r="I23" s="17">
        <v>400</v>
      </c>
      <c r="J23" s="91">
        <f t="shared" si="0"/>
        <v>0</v>
      </c>
    </row>
    <row r="24" spans="1:10" ht="38.25" x14ac:dyDescent="0.25">
      <c r="A24" s="64"/>
      <c r="B24" s="58"/>
      <c r="C24" s="53" t="s">
        <v>62</v>
      </c>
      <c r="D24" s="15" t="s">
        <v>63</v>
      </c>
      <c r="E24" s="15" t="s">
        <v>64</v>
      </c>
      <c r="F24" s="35"/>
      <c r="G24" s="34">
        <v>0</v>
      </c>
      <c r="H24" s="17">
        <v>100</v>
      </c>
      <c r="I24" s="17">
        <v>20</v>
      </c>
      <c r="J24" s="88">
        <f t="shared" si="0"/>
        <v>0</v>
      </c>
    </row>
    <row r="25" spans="1:10" ht="51.75" customHeight="1" x14ac:dyDescent="0.25">
      <c r="A25" s="64"/>
      <c r="B25" s="54"/>
      <c r="C25" s="54"/>
      <c r="D25" s="56"/>
      <c r="E25" s="48"/>
      <c r="F25" s="48"/>
      <c r="G25" s="49"/>
      <c r="H25" s="17"/>
      <c r="I25" s="17"/>
      <c r="J25" s="90"/>
    </row>
    <row r="26" spans="1:10" ht="39" customHeight="1" x14ac:dyDescent="0.25">
      <c r="A26" s="64"/>
      <c r="B26" s="57" t="s">
        <v>65</v>
      </c>
      <c r="C26" s="18" t="s">
        <v>66</v>
      </c>
      <c r="D26" s="15" t="s">
        <v>67</v>
      </c>
      <c r="E26" s="15" t="s">
        <v>68</v>
      </c>
      <c r="F26" s="35"/>
      <c r="G26" s="34">
        <v>0</v>
      </c>
      <c r="H26" s="17">
        <v>800</v>
      </c>
      <c r="I26" s="17">
        <v>100</v>
      </c>
      <c r="J26" s="91">
        <f t="shared" ref="J26:J32" si="1">IF((I26*G26)&gt;H26,H26,I26*G26)</f>
        <v>0</v>
      </c>
    </row>
    <row r="27" spans="1:10" ht="39" customHeight="1" x14ac:dyDescent="0.25">
      <c r="A27" s="64"/>
      <c r="B27" s="58"/>
      <c r="C27" s="18" t="s">
        <v>69</v>
      </c>
      <c r="D27" s="15" t="s">
        <v>67</v>
      </c>
      <c r="E27" s="15" t="s">
        <v>70</v>
      </c>
      <c r="F27" s="35"/>
      <c r="G27" s="34">
        <v>0</v>
      </c>
      <c r="H27" s="17">
        <v>800</v>
      </c>
      <c r="I27" s="17">
        <v>50</v>
      </c>
      <c r="J27" s="91">
        <f t="shared" si="1"/>
        <v>0</v>
      </c>
    </row>
    <row r="28" spans="1:10" ht="38.25" x14ac:dyDescent="0.25">
      <c r="A28" s="64"/>
      <c r="B28" s="58"/>
      <c r="C28" s="18" t="s">
        <v>71</v>
      </c>
      <c r="D28" s="15" t="s">
        <v>67</v>
      </c>
      <c r="E28" s="15" t="s">
        <v>72</v>
      </c>
      <c r="F28" s="35"/>
      <c r="G28" s="34">
        <v>0</v>
      </c>
      <c r="H28" s="17">
        <v>300</v>
      </c>
      <c r="I28" s="17">
        <v>100</v>
      </c>
      <c r="J28" s="91">
        <f t="shared" si="1"/>
        <v>0</v>
      </c>
    </row>
    <row r="29" spans="1:10" ht="25.5" x14ac:dyDescent="0.25">
      <c r="A29" s="64"/>
      <c r="B29" s="58"/>
      <c r="C29" s="18" t="s">
        <v>73</v>
      </c>
      <c r="D29" s="15" t="s">
        <v>74</v>
      </c>
      <c r="E29" s="15" t="s">
        <v>75</v>
      </c>
      <c r="F29" s="35"/>
      <c r="G29" s="34">
        <v>0</v>
      </c>
      <c r="H29" s="17">
        <v>2000</v>
      </c>
      <c r="I29" s="17">
        <v>50</v>
      </c>
      <c r="J29" s="91">
        <f t="shared" si="1"/>
        <v>0</v>
      </c>
    </row>
    <row r="30" spans="1:10" ht="51" x14ac:dyDescent="0.25">
      <c r="A30" s="64"/>
      <c r="B30" s="58"/>
      <c r="C30" s="18" t="s">
        <v>76</v>
      </c>
      <c r="D30" s="15" t="s">
        <v>77</v>
      </c>
      <c r="E30" s="15" t="s">
        <v>78</v>
      </c>
      <c r="F30" s="35"/>
      <c r="G30" s="34">
        <v>0</v>
      </c>
      <c r="H30" s="17">
        <v>500</v>
      </c>
      <c r="I30" s="17">
        <v>100</v>
      </c>
      <c r="J30" s="91">
        <f t="shared" si="1"/>
        <v>0</v>
      </c>
    </row>
    <row r="31" spans="1:10" ht="38.25" x14ac:dyDescent="0.25">
      <c r="A31" s="64"/>
      <c r="B31" s="58"/>
      <c r="C31" s="18" t="s">
        <v>79</v>
      </c>
      <c r="D31" s="15" t="s">
        <v>80</v>
      </c>
      <c r="E31" s="15" t="s">
        <v>81</v>
      </c>
      <c r="F31" s="35"/>
      <c r="G31" s="34">
        <v>0</v>
      </c>
      <c r="H31" s="17">
        <v>1500</v>
      </c>
      <c r="I31" s="17">
        <v>150</v>
      </c>
      <c r="J31" s="91">
        <f t="shared" si="1"/>
        <v>0</v>
      </c>
    </row>
    <row r="32" spans="1:10" ht="38.25" x14ac:dyDescent="0.25">
      <c r="A32" s="64"/>
      <c r="B32" s="54"/>
      <c r="C32" s="18" t="s">
        <v>82</v>
      </c>
      <c r="D32" s="15" t="s">
        <v>83</v>
      </c>
      <c r="E32" s="15" t="s">
        <v>84</v>
      </c>
      <c r="F32" s="35"/>
      <c r="G32" s="34">
        <v>0</v>
      </c>
      <c r="H32" s="17">
        <v>300</v>
      </c>
      <c r="I32" s="17">
        <v>100</v>
      </c>
      <c r="J32" s="91">
        <f t="shared" si="1"/>
        <v>0</v>
      </c>
    </row>
    <row r="33" spans="1:10" ht="15.75" customHeight="1" x14ac:dyDescent="0.25">
      <c r="A33" s="65"/>
      <c r="B33" s="59" t="s">
        <v>85</v>
      </c>
      <c r="C33" s="50"/>
      <c r="D33" s="50"/>
      <c r="E33" s="50"/>
      <c r="F33" s="50"/>
      <c r="G33" s="50"/>
      <c r="H33" s="50"/>
      <c r="I33" s="51"/>
      <c r="J33" s="92">
        <f>SUM(J8:J32)</f>
        <v>0</v>
      </c>
    </row>
    <row r="34" spans="1:10" ht="26.25" customHeight="1" x14ac:dyDescent="0.25">
      <c r="A34" s="66" t="s">
        <v>86</v>
      </c>
      <c r="B34" s="67"/>
      <c r="C34" s="20" t="s">
        <v>87</v>
      </c>
      <c r="D34" s="15" t="s">
        <v>67</v>
      </c>
      <c r="E34" s="15" t="s">
        <v>88</v>
      </c>
      <c r="F34" s="37"/>
      <c r="G34" s="34">
        <v>0</v>
      </c>
      <c r="H34" s="17">
        <v>300</v>
      </c>
      <c r="I34" s="17">
        <v>10</v>
      </c>
      <c r="J34" s="91">
        <f t="shared" ref="J34:J46" si="2">IF((I34*G34)&gt;H34,H34,I34*G34)</f>
        <v>0</v>
      </c>
    </row>
    <row r="35" spans="1:10" ht="28.5" customHeight="1" x14ac:dyDescent="0.25">
      <c r="A35" s="68"/>
      <c r="B35" s="69"/>
      <c r="C35" s="20" t="s">
        <v>89</v>
      </c>
      <c r="D35" s="15" t="s">
        <v>90</v>
      </c>
      <c r="E35" s="15" t="s">
        <v>88</v>
      </c>
      <c r="F35" s="37"/>
      <c r="G35" s="34">
        <v>0</v>
      </c>
      <c r="H35" s="17">
        <v>300</v>
      </c>
      <c r="I35" s="17">
        <v>10</v>
      </c>
      <c r="J35" s="91">
        <f t="shared" si="2"/>
        <v>0</v>
      </c>
    </row>
    <row r="36" spans="1:10" ht="28.5" customHeight="1" x14ac:dyDescent="0.25">
      <c r="A36" s="68"/>
      <c r="B36" s="69"/>
      <c r="C36" s="20" t="s">
        <v>91</v>
      </c>
      <c r="D36" s="15" t="s">
        <v>90</v>
      </c>
      <c r="E36" s="15" t="s">
        <v>88</v>
      </c>
      <c r="F36" s="37"/>
      <c r="G36" s="34">
        <v>0</v>
      </c>
      <c r="H36" s="17">
        <v>300</v>
      </c>
      <c r="I36" s="17">
        <v>10</v>
      </c>
      <c r="J36" s="91">
        <f t="shared" si="2"/>
        <v>0</v>
      </c>
    </row>
    <row r="37" spans="1:10" ht="28.5" customHeight="1" x14ac:dyDescent="0.25">
      <c r="A37" s="68"/>
      <c r="B37" s="69"/>
      <c r="C37" s="20" t="s">
        <v>92</v>
      </c>
      <c r="D37" s="15" t="s">
        <v>90</v>
      </c>
      <c r="E37" s="15" t="s">
        <v>88</v>
      </c>
      <c r="F37" s="37"/>
      <c r="G37" s="34">
        <v>0</v>
      </c>
      <c r="H37" s="17">
        <v>300</v>
      </c>
      <c r="I37" s="17">
        <v>10</v>
      </c>
      <c r="J37" s="91">
        <f t="shared" si="2"/>
        <v>0</v>
      </c>
    </row>
    <row r="38" spans="1:10" ht="28.5" customHeight="1" x14ac:dyDescent="0.25">
      <c r="A38" s="68"/>
      <c r="B38" s="69"/>
      <c r="C38" s="20" t="s">
        <v>93</v>
      </c>
      <c r="D38" s="15" t="s">
        <v>90</v>
      </c>
      <c r="E38" s="15" t="s">
        <v>88</v>
      </c>
      <c r="F38" s="37"/>
      <c r="G38" s="34">
        <v>0</v>
      </c>
      <c r="H38" s="17">
        <v>300</v>
      </c>
      <c r="I38" s="17">
        <v>10</v>
      </c>
      <c r="J38" s="91">
        <f t="shared" si="2"/>
        <v>0</v>
      </c>
    </row>
    <row r="39" spans="1:10" ht="25.5" x14ac:dyDescent="0.25">
      <c r="A39" s="68"/>
      <c r="B39" s="69"/>
      <c r="C39" s="20" t="s">
        <v>94</v>
      </c>
      <c r="D39" s="15" t="s">
        <v>90</v>
      </c>
      <c r="E39" s="15" t="s">
        <v>88</v>
      </c>
      <c r="F39" s="37"/>
      <c r="G39" s="34">
        <v>0</v>
      </c>
      <c r="H39" s="17">
        <v>300</v>
      </c>
      <c r="I39" s="17">
        <v>10</v>
      </c>
      <c r="J39" s="91">
        <f t="shared" si="2"/>
        <v>0</v>
      </c>
    </row>
    <row r="40" spans="1:10" ht="38.25" x14ac:dyDescent="0.25">
      <c r="A40" s="68"/>
      <c r="B40" s="69"/>
      <c r="C40" s="20" t="s">
        <v>95</v>
      </c>
      <c r="D40" s="15" t="s">
        <v>96</v>
      </c>
      <c r="E40" s="15" t="s">
        <v>97</v>
      </c>
      <c r="F40" s="37"/>
      <c r="G40" s="34">
        <v>0</v>
      </c>
      <c r="H40" s="17">
        <v>400</v>
      </c>
      <c r="I40" s="17">
        <v>20</v>
      </c>
      <c r="J40" s="91">
        <f t="shared" si="2"/>
        <v>0</v>
      </c>
    </row>
    <row r="41" spans="1:10" ht="38.25" x14ac:dyDescent="0.25">
      <c r="A41" s="68"/>
      <c r="B41" s="69"/>
      <c r="C41" s="20" t="s">
        <v>98</v>
      </c>
      <c r="D41" s="15" t="s">
        <v>99</v>
      </c>
      <c r="E41" s="15" t="s">
        <v>100</v>
      </c>
      <c r="F41" s="39"/>
      <c r="G41" s="34">
        <v>0</v>
      </c>
      <c r="H41" s="17">
        <v>900</v>
      </c>
      <c r="I41" s="17">
        <v>10</v>
      </c>
      <c r="J41" s="91">
        <f t="shared" si="2"/>
        <v>0</v>
      </c>
    </row>
    <row r="42" spans="1:10" ht="38.25" x14ac:dyDescent="0.25">
      <c r="A42" s="68"/>
      <c r="B42" s="69"/>
      <c r="C42" s="20" t="s">
        <v>101</v>
      </c>
      <c r="D42" s="15" t="s">
        <v>102</v>
      </c>
      <c r="E42" s="15" t="s">
        <v>103</v>
      </c>
      <c r="F42" s="37"/>
      <c r="G42" s="34">
        <v>0</v>
      </c>
      <c r="H42" s="17">
        <v>900</v>
      </c>
      <c r="I42" s="17">
        <v>30</v>
      </c>
      <c r="J42" s="91">
        <f t="shared" si="2"/>
        <v>0</v>
      </c>
    </row>
    <row r="43" spans="1:10" ht="51" x14ac:dyDescent="0.25">
      <c r="A43" s="68"/>
      <c r="B43" s="69"/>
      <c r="C43" s="20" t="s">
        <v>104</v>
      </c>
      <c r="D43" s="15" t="s">
        <v>105</v>
      </c>
      <c r="E43" s="15" t="s">
        <v>106</v>
      </c>
      <c r="F43" s="37"/>
      <c r="G43" s="34">
        <v>0</v>
      </c>
      <c r="H43" s="17">
        <v>2000</v>
      </c>
      <c r="I43" s="17">
        <v>100</v>
      </c>
      <c r="J43" s="91">
        <f t="shared" si="2"/>
        <v>0</v>
      </c>
    </row>
    <row r="44" spans="1:10" ht="38.25" x14ac:dyDescent="0.25">
      <c r="A44" s="68"/>
      <c r="B44" s="69"/>
      <c r="C44" s="20" t="s">
        <v>107</v>
      </c>
      <c r="D44" s="15" t="s">
        <v>108</v>
      </c>
      <c r="E44" s="17" t="s">
        <v>109</v>
      </c>
      <c r="F44" s="37"/>
      <c r="G44" s="34">
        <v>0</v>
      </c>
      <c r="H44" s="17">
        <v>200</v>
      </c>
      <c r="I44" s="17">
        <v>50</v>
      </c>
      <c r="J44" s="91">
        <f t="shared" si="2"/>
        <v>0</v>
      </c>
    </row>
    <row r="45" spans="1:10" ht="38.25" x14ac:dyDescent="0.25">
      <c r="A45" s="68"/>
      <c r="B45" s="69"/>
      <c r="C45" s="20" t="s">
        <v>110</v>
      </c>
      <c r="D45" s="15" t="s">
        <v>111</v>
      </c>
      <c r="E45" s="15" t="s">
        <v>112</v>
      </c>
      <c r="F45" s="37"/>
      <c r="G45" s="34">
        <v>0</v>
      </c>
      <c r="H45" s="17">
        <v>2000</v>
      </c>
      <c r="I45" s="17">
        <v>200</v>
      </c>
      <c r="J45" s="91">
        <f t="shared" si="2"/>
        <v>0</v>
      </c>
    </row>
    <row r="46" spans="1:10" ht="51" x14ac:dyDescent="0.25">
      <c r="A46" s="68"/>
      <c r="B46" s="69"/>
      <c r="C46" s="20" t="s">
        <v>113</v>
      </c>
      <c r="D46" s="15" t="s">
        <v>114</v>
      </c>
      <c r="E46" s="15" t="s">
        <v>45</v>
      </c>
      <c r="F46" s="37"/>
      <c r="G46" s="34">
        <v>0</v>
      </c>
      <c r="H46" s="17">
        <v>100</v>
      </c>
      <c r="I46" s="17">
        <v>100</v>
      </c>
      <c r="J46" s="91">
        <f t="shared" si="2"/>
        <v>0</v>
      </c>
    </row>
    <row r="47" spans="1:10" ht="15.75" customHeight="1" x14ac:dyDescent="0.25">
      <c r="A47" s="70"/>
      <c r="B47" s="71"/>
      <c r="C47" s="60" t="s">
        <v>115</v>
      </c>
      <c r="D47" s="50"/>
      <c r="E47" s="50"/>
      <c r="F47" s="50"/>
      <c r="G47" s="50"/>
      <c r="H47" s="50"/>
      <c r="I47" s="51"/>
      <c r="J47" s="93">
        <f>SUM(J34:J46)</f>
        <v>0</v>
      </c>
    </row>
    <row r="48" spans="1:10" ht="25.5" x14ac:dyDescent="0.25">
      <c r="A48" s="72" t="s">
        <v>116</v>
      </c>
      <c r="B48" s="67"/>
      <c r="C48" s="18" t="s">
        <v>117</v>
      </c>
      <c r="D48" s="15" t="s">
        <v>118</v>
      </c>
      <c r="E48" s="15" t="s">
        <v>119</v>
      </c>
      <c r="F48" s="35"/>
      <c r="G48" s="34">
        <v>0</v>
      </c>
      <c r="H48" s="17">
        <v>1000</v>
      </c>
      <c r="I48" s="17">
        <v>25</v>
      </c>
      <c r="J48" s="91">
        <f t="shared" ref="J48:J62" si="3">IF((I48*G48)&gt;H48,H48,I48*G48)</f>
        <v>0</v>
      </c>
    </row>
    <row r="49" spans="1:10" ht="38.25" x14ac:dyDescent="0.25">
      <c r="A49" s="68"/>
      <c r="B49" s="69"/>
      <c r="C49" s="18" t="s">
        <v>120</v>
      </c>
      <c r="D49" s="15" t="s">
        <v>121</v>
      </c>
      <c r="E49" s="15" t="s">
        <v>119</v>
      </c>
      <c r="F49" s="35"/>
      <c r="G49" s="34">
        <v>0</v>
      </c>
      <c r="H49" s="17">
        <v>1000</v>
      </c>
      <c r="I49" s="17">
        <v>25</v>
      </c>
      <c r="J49" s="91">
        <f t="shared" si="3"/>
        <v>0</v>
      </c>
    </row>
    <row r="50" spans="1:10" ht="25.5" x14ac:dyDescent="0.25">
      <c r="A50" s="68"/>
      <c r="B50" s="69"/>
      <c r="C50" s="18" t="s">
        <v>122</v>
      </c>
      <c r="D50" s="15" t="s">
        <v>118</v>
      </c>
      <c r="E50" s="15" t="s">
        <v>119</v>
      </c>
      <c r="F50" s="35"/>
      <c r="G50" s="34">
        <v>0</v>
      </c>
      <c r="H50" s="17">
        <v>1000</v>
      </c>
      <c r="I50" s="17">
        <v>25</v>
      </c>
      <c r="J50" s="91">
        <f t="shared" si="3"/>
        <v>0</v>
      </c>
    </row>
    <row r="51" spans="1:10" ht="38.25" x14ac:dyDescent="0.25">
      <c r="A51" s="68"/>
      <c r="B51" s="69"/>
      <c r="C51" s="18" t="s">
        <v>123</v>
      </c>
      <c r="D51" s="21" t="s">
        <v>124</v>
      </c>
      <c r="E51" s="21" t="s">
        <v>125</v>
      </c>
      <c r="F51" s="36"/>
      <c r="G51" s="34">
        <v>0</v>
      </c>
      <c r="H51" s="17">
        <v>1500</v>
      </c>
      <c r="I51" s="17">
        <v>50</v>
      </c>
      <c r="J51" s="91">
        <f t="shared" si="3"/>
        <v>0</v>
      </c>
    </row>
    <row r="52" spans="1:10" ht="63.75" x14ac:dyDescent="0.25">
      <c r="A52" s="68"/>
      <c r="B52" s="69"/>
      <c r="C52" s="18" t="s">
        <v>126</v>
      </c>
      <c r="D52" s="21" t="s">
        <v>127</v>
      </c>
      <c r="E52" s="21" t="s">
        <v>128</v>
      </c>
      <c r="F52" s="36"/>
      <c r="G52" s="34">
        <v>0</v>
      </c>
      <c r="H52" s="17">
        <v>1500</v>
      </c>
      <c r="I52" s="17">
        <v>100</v>
      </c>
      <c r="J52" s="91">
        <f t="shared" si="3"/>
        <v>0</v>
      </c>
    </row>
    <row r="53" spans="1:10" ht="38.25" x14ac:dyDescent="0.25">
      <c r="A53" s="68"/>
      <c r="B53" s="69"/>
      <c r="C53" s="18" t="s">
        <v>129</v>
      </c>
      <c r="D53" s="21" t="s">
        <v>124</v>
      </c>
      <c r="E53" s="21" t="s">
        <v>125</v>
      </c>
      <c r="F53" s="36"/>
      <c r="G53" s="34">
        <v>0</v>
      </c>
      <c r="H53" s="17">
        <v>2000</v>
      </c>
      <c r="I53" s="17">
        <v>50</v>
      </c>
      <c r="J53" s="91">
        <f t="shared" si="3"/>
        <v>0</v>
      </c>
    </row>
    <row r="54" spans="1:10" ht="51" x14ac:dyDescent="0.25">
      <c r="A54" s="68"/>
      <c r="B54" s="69"/>
      <c r="C54" s="18" t="s">
        <v>130</v>
      </c>
      <c r="D54" s="21" t="s">
        <v>131</v>
      </c>
      <c r="E54" s="21" t="s">
        <v>132</v>
      </c>
      <c r="F54" s="36"/>
      <c r="G54" s="34">
        <v>0</v>
      </c>
      <c r="H54" s="17">
        <v>2000</v>
      </c>
      <c r="I54" s="17">
        <v>150</v>
      </c>
      <c r="J54" s="91">
        <f t="shared" si="3"/>
        <v>0</v>
      </c>
    </row>
    <row r="55" spans="1:10" ht="38.25" x14ac:dyDescent="0.25">
      <c r="A55" s="68"/>
      <c r="B55" s="69"/>
      <c r="C55" s="18" t="s">
        <v>133</v>
      </c>
      <c r="D55" s="21" t="s">
        <v>124</v>
      </c>
      <c r="E55" s="21" t="s">
        <v>125</v>
      </c>
      <c r="F55" s="36"/>
      <c r="G55" s="34">
        <v>0</v>
      </c>
      <c r="H55" s="17">
        <v>3000</v>
      </c>
      <c r="I55" s="17">
        <v>50</v>
      </c>
      <c r="J55" s="91">
        <f t="shared" si="3"/>
        <v>0</v>
      </c>
    </row>
    <row r="56" spans="1:10" x14ac:dyDescent="0.25">
      <c r="A56" s="68"/>
      <c r="B56" s="69"/>
      <c r="C56" s="53" t="s">
        <v>134</v>
      </c>
      <c r="D56" s="75" t="s">
        <v>135</v>
      </c>
      <c r="E56" s="75" t="s">
        <v>136</v>
      </c>
      <c r="F56" s="37" t="s">
        <v>137</v>
      </c>
      <c r="G56" s="34">
        <v>0</v>
      </c>
      <c r="H56" s="17">
        <v>300</v>
      </c>
      <c r="I56" s="17">
        <v>50</v>
      </c>
      <c r="J56" s="91">
        <f t="shared" si="3"/>
        <v>0</v>
      </c>
    </row>
    <row r="57" spans="1:10" ht="54.75" customHeight="1" x14ac:dyDescent="0.25">
      <c r="A57" s="68"/>
      <c r="B57" s="69"/>
      <c r="C57" s="54"/>
      <c r="D57" s="54"/>
      <c r="E57" s="54"/>
      <c r="F57" s="38" t="s">
        <v>138</v>
      </c>
      <c r="G57" s="34">
        <v>0</v>
      </c>
      <c r="H57" s="17">
        <v>3000</v>
      </c>
      <c r="I57" s="17">
        <v>200</v>
      </c>
      <c r="J57" s="91">
        <f t="shared" si="3"/>
        <v>0</v>
      </c>
    </row>
    <row r="58" spans="1:10" ht="89.25" x14ac:dyDescent="0.25">
      <c r="A58" s="68"/>
      <c r="B58" s="69"/>
      <c r="C58" s="18" t="s">
        <v>139</v>
      </c>
      <c r="D58" s="15" t="s">
        <v>140</v>
      </c>
      <c r="E58" s="15" t="s">
        <v>141</v>
      </c>
      <c r="F58" s="35"/>
      <c r="G58" s="34">
        <v>0</v>
      </c>
      <c r="H58" s="17">
        <v>500</v>
      </c>
      <c r="I58" s="17">
        <v>100</v>
      </c>
      <c r="J58" s="91">
        <f t="shared" si="3"/>
        <v>0</v>
      </c>
    </row>
    <row r="59" spans="1:10" ht="76.5" x14ac:dyDescent="0.25">
      <c r="A59" s="68"/>
      <c r="B59" s="69"/>
      <c r="C59" s="18" t="s">
        <v>142</v>
      </c>
      <c r="D59" s="15" t="s">
        <v>143</v>
      </c>
      <c r="E59" s="15" t="s">
        <v>144</v>
      </c>
      <c r="F59" s="35"/>
      <c r="G59" s="34">
        <v>0</v>
      </c>
      <c r="H59" s="17">
        <v>250</v>
      </c>
      <c r="I59" s="17">
        <v>50</v>
      </c>
      <c r="J59" s="91">
        <f t="shared" si="3"/>
        <v>0</v>
      </c>
    </row>
    <row r="60" spans="1:10" ht="25.5" x14ac:dyDescent="0.25">
      <c r="A60" s="68"/>
      <c r="B60" s="69"/>
      <c r="C60" s="18" t="s">
        <v>145</v>
      </c>
      <c r="D60" s="21" t="s">
        <v>146</v>
      </c>
      <c r="E60" s="15" t="s">
        <v>147</v>
      </c>
      <c r="F60" s="35"/>
      <c r="G60" s="34">
        <v>0</v>
      </c>
      <c r="H60" s="17">
        <v>500</v>
      </c>
      <c r="I60" s="17">
        <v>50</v>
      </c>
      <c r="J60" s="91">
        <f t="shared" si="3"/>
        <v>0</v>
      </c>
    </row>
    <row r="61" spans="1:10" ht="36.75" customHeight="1" x14ac:dyDescent="0.25">
      <c r="A61" s="68"/>
      <c r="B61" s="69"/>
      <c r="C61" s="18" t="s">
        <v>148</v>
      </c>
      <c r="D61" s="22" t="s">
        <v>149</v>
      </c>
      <c r="E61" s="15" t="s">
        <v>150</v>
      </c>
      <c r="F61" s="33"/>
      <c r="G61" s="34">
        <v>0</v>
      </c>
      <c r="H61" s="17">
        <v>200</v>
      </c>
      <c r="I61" s="17">
        <v>50</v>
      </c>
      <c r="J61" s="91">
        <f t="shared" si="3"/>
        <v>0</v>
      </c>
    </row>
    <row r="62" spans="1:10" ht="36.75" customHeight="1" x14ac:dyDescent="0.25">
      <c r="A62" s="68"/>
      <c r="B62" s="69"/>
      <c r="C62" s="23" t="s">
        <v>151</v>
      </c>
      <c r="D62" s="15" t="s">
        <v>152</v>
      </c>
      <c r="E62" s="15" t="s">
        <v>153</v>
      </c>
      <c r="F62" s="33"/>
      <c r="G62" s="34">
        <v>0</v>
      </c>
      <c r="H62" s="17">
        <v>200</v>
      </c>
      <c r="I62" s="17">
        <v>200</v>
      </c>
      <c r="J62" s="91">
        <f t="shared" si="3"/>
        <v>0</v>
      </c>
    </row>
    <row r="63" spans="1:10" ht="15.75" customHeight="1" x14ac:dyDescent="0.25">
      <c r="A63" s="73"/>
      <c r="B63" s="74"/>
      <c r="C63" s="61"/>
      <c r="D63" s="62"/>
      <c r="E63" s="62"/>
      <c r="F63" s="62"/>
      <c r="G63" s="62"/>
      <c r="H63" s="62"/>
      <c r="I63" s="46"/>
      <c r="J63" s="94">
        <f>SUM(J48:J61)</f>
        <v>0</v>
      </c>
    </row>
    <row r="64" spans="1:10" ht="39" x14ac:dyDescent="0.25">
      <c r="A64" s="52"/>
      <c r="B64" s="51"/>
      <c r="C64" s="18" t="s">
        <v>154</v>
      </c>
      <c r="D64" s="24" t="s">
        <v>155</v>
      </c>
      <c r="E64" s="17" t="s">
        <v>156</v>
      </c>
      <c r="F64" s="25"/>
      <c r="G64" s="16">
        <f>IF(MIN(J8:J28, J32, J48, J50) &gt; 0, 1, 0)</f>
        <v>0</v>
      </c>
      <c r="H64" s="17">
        <v>1000</v>
      </c>
      <c r="I64" s="17">
        <v>1000</v>
      </c>
      <c r="J64" s="91">
        <f>IF(MIN(J8:J28, J32, J48, J50) &gt; 0, I64, 0)</f>
        <v>0</v>
      </c>
    </row>
    <row r="65" spans="1:10" ht="15.75" customHeight="1" x14ac:dyDescent="0.25">
      <c r="A65" s="1"/>
      <c r="B65" s="1"/>
      <c r="C65" s="27"/>
      <c r="D65" s="27"/>
      <c r="E65" s="27"/>
      <c r="F65" s="27"/>
      <c r="G65" s="27"/>
      <c r="H65" s="1"/>
      <c r="I65" s="1"/>
      <c r="J65" s="26"/>
    </row>
    <row r="66" spans="1:10" ht="15.75" customHeight="1" x14ac:dyDescent="0.25">
      <c r="A66" s="1"/>
      <c r="B66" s="1"/>
      <c r="C66" s="27" t="s">
        <v>157</v>
      </c>
      <c r="D66" s="28"/>
      <c r="E66" s="27"/>
      <c r="F66" s="27"/>
      <c r="G66" s="27"/>
      <c r="H66" s="1"/>
      <c r="I66" s="1"/>
      <c r="J66" s="26"/>
    </row>
    <row r="67" spans="1:10" ht="15.75" customHeight="1" x14ac:dyDescent="0.25">
      <c r="A67" s="1"/>
      <c r="B67" s="1"/>
      <c r="C67" s="27"/>
      <c r="D67" s="27"/>
      <c r="E67" s="27"/>
      <c r="F67" s="27"/>
      <c r="G67" s="27"/>
      <c r="H67" s="1"/>
      <c r="I67" s="1"/>
      <c r="J67" s="26"/>
    </row>
    <row r="68" spans="1:10" ht="15.75" customHeight="1" x14ac:dyDescent="0.25">
      <c r="A68" s="1"/>
      <c r="B68" s="1"/>
      <c r="C68" s="27"/>
      <c r="D68" s="27"/>
      <c r="E68" s="27"/>
      <c r="F68" s="27"/>
      <c r="G68" s="27"/>
      <c r="H68" s="1"/>
      <c r="I68" s="1"/>
      <c r="J68" s="26"/>
    </row>
    <row r="69" spans="1:10" ht="15.75" customHeight="1" x14ac:dyDescent="0.25">
      <c r="A69" s="1"/>
      <c r="B69" s="1"/>
      <c r="C69" s="27"/>
      <c r="D69" s="27"/>
      <c r="E69" s="27"/>
      <c r="F69" s="27"/>
      <c r="G69" s="27"/>
      <c r="H69" s="1"/>
      <c r="I69" s="1"/>
      <c r="J69" s="26"/>
    </row>
    <row r="70" spans="1:10" ht="15.75" customHeight="1" x14ac:dyDescent="0.25">
      <c r="A70" s="1"/>
      <c r="B70" s="1"/>
      <c r="C70" s="27"/>
      <c r="D70" s="27"/>
      <c r="E70" s="27"/>
      <c r="F70" s="27"/>
      <c r="G70" s="27"/>
      <c r="H70" s="1"/>
      <c r="I70" s="1"/>
      <c r="J70" s="26"/>
    </row>
    <row r="71" spans="1:10" ht="15.75" customHeight="1" x14ac:dyDescent="0.25">
      <c r="A71" s="1"/>
      <c r="B71" s="1"/>
      <c r="C71" s="27"/>
      <c r="D71" s="27"/>
      <c r="E71" s="27"/>
      <c r="F71" s="27"/>
      <c r="G71" s="27"/>
      <c r="H71" s="1"/>
      <c r="I71" s="1"/>
      <c r="J71" s="26"/>
    </row>
    <row r="72" spans="1:10" ht="15.75" customHeight="1" x14ac:dyDescent="0.25">
      <c r="A72" s="1"/>
      <c r="B72" s="1"/>
      <c r="C72" s="29" t="s">
        <v>160</v>
      </c>
      <c r="D72" s="27"/>
      <c r="E72" s="41" t="s">
        <v>160</v>
      </c>
      <c r="F72" s="42"/>
      <c r="G72" s="27"/>
      <c r="H72" s="1"/>
      <c r="I72" s="1"/>
      <c r="J72" s="26"/>
    </row>
    <row r="73" spans="1:10" ht="15.75" customHeight="1" x14ac:dyDescent="0.25">
      <c r="A73" s="1"/>
      <c r="B73" s="1"/>
      <c r="C73" s="30" t="s">
        <v>158</v>
      </c>
      <c r="D73" s="27"/>
      <c r="E73" s="43" t="s">
        <v>159</v>
      </c>
      <c r="F73" s="44"/>
      <c r="G73" s="27"/>
      <c r="H73" s="1"/>
      <c r="I73" s="1"/>
      <c r="J73" s="26"/>
    </row>
    <row r="74" spans="1:10" ht="15.75" customHeight="1" x14ac:dyDescent="0.25">
      <c r="C74" s="31"/>
      <c r="D74" s="31"/>
      <c r="E74" s="31"/>
      <c r="F74" s="31"/>
      <c r="G74" s="31"/>
    </row>
    <row r="75" spans="1:10" ht="15.75" customHeight="1" x14ac:dyDescent="0.25"/>
    <row r="76" spans="1:10" ht="15.75" customHeight="1" x14ac:dyDescent="0.25"/>
    <row r="77" spans="1:10" ht="15.75" customHeight="1" x14ac:dyDescent="0.25"/>
    <row r="78" spans="1:10" ht="15.75" customHeight="1" x14ac:dyDescent="0.25"/>
    <row r="79" spans="1:10" ht="15.75" customHeight="1" x14ac:dyDescent="0.25"/>
    <row r="80" spans="1:1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</sheetData>
  <mergeCells count="32">
    <mergeCell ref="B19:B20"/>
    <mergeCell ref="B21:B25"/>
    <mergeCell ref="C2:D2"/>
    <mergeCell ref="D8:D11"/>
    <mergeCell ref="E8:E11"/>
    <mergeCell ref="A64:B64"/>
    <mergeCell ref="C24:C25"/>
    <mergeCell ref="J24:J25"/>
    <mergeCell ref="D25:G25"/>
    <mergeCell ref="B26:B32"/>
    <mergeCell ref="B33:I33"/>
    <mergeCell ref="C47:I47"/>
    <mergeCell ref="C63:I63"/>
    <mergeCell ref="A7:A33"/>
    <mergeCell ref="B8:B18"/>
    <mergeCell ref="A34:B47"/>
    <mergeCell ref="A48:B63"/>
    <mergeCell ref="C56:C57"/>
    <mergeCell ref="D56:D57"/>
    <mergeCell ref="E56:E57"/>
    <mergeCell ref="H8:H11"/>
    <mergeCell ref="E72:F72"/>
    <mergeCell ref="E73:F73"/>
    <mergeCell ref="C1:D1"/>
    <mergeCell ref="F1:J1"/>
    <mergeCell ref="F2:J2"/>
    <mergeCell ref="F3:J3"/>
    <mergeCell ref="F4:J4"/>
    <mergeCell ref="I8:I11"/>
    <mergeCell ref="J8:J11"/>
    <mergeCell ref="F8:F11"/>
    <mergeCell ref="G8:G11"/>
  </mergeCells>
  <pageMargins left="0.25" right="0.25" top="0.75" bottom="0.75" header="0" footer="0"/>
  <pageSetup paperSize="9" fitToHeight="0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TROPA SENIOR PADRÃO 2026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Pedro de Paula</cp:lastModifiedBy>
  <dcterms:created xsi:type="dcterms:W3CDTF">2022-04-29T19:12:33Z</dcterms:created>
  <dcterms:modified xsi:type="dcterms:W3CDTF">2026-08-26T00:34:16Z</dcterms:modified>
</cp:coreProperties>
</file>