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OPA SENIOR PADRÃO 2024 (V1.7)" sheetId="1" r:id="rId4"/>
  </sheets>
  <definedNames/>
  <calcPr/>
  <extLst>
    <ext uri="GoogleSheetsCustomDataVersion2">
      <go:sheetsCustomData xmlns:go="http://customooxmlschemas.google.com/" r:id="rId5" roundtripDataChecksum="nlQ4hy6FWUqNHW0XjSSlGsUZTUyE7UAxR2BnKkTKGd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4">
      <text>
        <t xml:space="preserve">======
ID#AAABlv6QWp4
Microsoft    (2025-06-17 11:05:08)
1 – 6 Jovens 3000 pontos
7 – 12 Jovens 3500 pontos
13 – 18 Jovens 4000 pontos
19 – 24 Jovens 5000 pontos</t>
      </text>
    </comment>
    <comment authorId="0" ref="F21">
      <text>
        <t xml:space="preserve">======
ID#AAABlv6QWp8
Microsoft    (2025-06-17 11:05:08)
informar as datas de lançamento no Paxtu/mAPPa</t>
      </text>
    </comment>
    <comment authorId="0" ref="F23">
      <text>
        <t xml:space="preserve">======
ID#AAABlv6QWp0
Microsoft    (2025-06-17 11:05:08)
informar as datas de lançamento no Paxtu/mAPPa</t>
      </text>
    </comment>
    <comment authorId="0" ref="F55">
      <text>
        <t xml:space="preserve">======
ID#AAABlv6QWps
Microsoft    (2025-06-17 11:05:08)
informar as datas de lançamento no Paxtu/mAPPa</t>
      </text>
    </comment>
    <comment authorId="0" ref="G20">
      <text>
        <t xml:space="preserve">======
ID#AAABlv6QWpw
Informar    (2025-06-17 11:05:08)
0 - Não tem 100% da frequencia lançada no Paxtu
1 - Tenho 100% da frequencia lançada no Paxtu</t>
      </text>
    </comment>
    <comment authorId="0" ref="F14">
      <text>
        <t xml:space="preserve">======
ID#AAABlv6QWpc
Microsoft    (2025-06-17 11:05:08)
informar as datas de lançamento no Paxtu/mAPPa</t>
      </text>
    </comment>
    <comment authorId="0" ref="F22">
      <text>
        <t xml:space="preserve">======
ID#AAABlv6QWpg
Microsoft    (2025-06-17 11:05:08)
informar as datas de lançamento no Paxtu/mAPPa</t>
      </text>
    </comment>
    <comment authorId="0" ref="F13">
      <text>
        <t xml:space="preserve">======
ID#AAABlv6QWpk
Microsoft    (2025-06-17 11:05:08)
informar as datas de lançamento no Paxtu/mAPPa</t>
      </text>
    </comment>
    <comment authorId="0" ref="F27">
      <text>
        <t xml:space="preserve">======
ID#AAABlv6QWpo
Microsoft    (2025-06-17 11:05:08)
informar as datas de lançamento no Paxtu/mAPPa</t>
      </text>
    </comment>
    <comment authorId="0" ref="D25">
      <text>
        <t xml:space="preserve">======
ID#AAABlv6QWpI
Microsoft    (2025-06-17 11:05:08)
Inserir o link das divulgações</t>
      </text>
    </comment>
    <comment authorId="0" ref="G18">
      <text>
        <t xml:space="preserve">======
ID#AAABlv6QWpM
Informar    (2025-06-17 11:05:08)
0 - Não participou
1 - Participou</t>
      </text>
    </comment>
    <comment authorId="0" ref="F26">
      <text>
        <t xml:space="preserve">======
ID#AAABlv6QWpQ
Microsoft    (2025-06-17 11:05:08)
informar as datas de lançamento no Paxtu/mAPPa</t>
      </text>
    </comment>
    <comment authorId="0" ref="F8">
      <text>
        <t xml:space="preserve">======
ID#AAABlv6QWpU
Microsoft    (2025-06-17 11:05:08)
informar as datas de lançamento no Paxtu/mAPPa</t>
      </text>
    </comment>
    <comment authorId="0" ref="F24">
      <text>
        <t xml:space="preserve">======
ID#AAABlv6QWpY
Microsoft    (2025-06-17 11:05:08)
informar as datas de lançamento no Paxtu/mAPPa</t>
      </text>
    </comment>
    <comment authorId="0" ref="F28">
      <text>
        <t xml:space="preserve">======
ID#AAABlv6QWpA
Microsoft    (2025-06-17 11:05:08)
informar as datas de lançamento no Paxtu/mAPPa</t>
      </text>
    </comment>
    <comment authorId="0" ref="F29">
      <text>
        <t xml:space="preserve">======
ID#AAABlv6QWpE
Microsoft    (2025-06-17 11:05:08)
Informar as datas de lançamento no Paxtu/mAPPa</t>
      </text>
    </comment>
    <comment authorId="0" ref="F15">
      <text>
        <t xml:space="preserve">======
ID#AAABlv6QWo4
Microsoft    (2025-06-17 11:05:08)
informar as datas de lançamento no Paxtu/mAPPa</t>
      </text>
    </comment>
    <comment authorId="0" ref="G19">
      <text>
        <t xml:space="preserve">======
ID#AAABlv6QWo8
Microsoft    (2025-06-17 11:05:08)
SE não houve crescimento informar 0 (zero)</t>
      </text>
    </comment>
    <comment authorId="0" ref="F46">
      <text>
        <t xml:space="preserve">======
ID#AAABlv6QWoo
Microsoft    (2025-06-17 11:05:08)
informar as datas de lançamento no Paxtu/mAPPa</t>
      </text>
    </comment>
    <comment authorId="0" ref="F16">
      <text>
        <t xml:space="preserve">======
ID#AAABlv6QWo0
Microsoft    (2025-06-17 11:05:08)
informar as datas de lançamento no Paxtu/mAPPa</t>
      </text>
    </comment>
    <comment authorId="0" ref="F30">
      <text>
        <t xml:space="preserve">======
ID#AAABlv6QWos
Microsoft    (2025-06-17 11:05:08)
Informar as datas de lançamento no Paxtu/mAPPa</t>
      </text>
    </comment>
    <comment authorId="0" ref="F54">
      <text>
        <t xml:space="preserve">======
ID#AAABlv6QWow
Microsoft    (2025-06-17 11:05:08)
informar as datas de lançamento no Paxtu/mAPPa</t>
      </text>
    </comment>
    <comment authorId="0" ref="F12">
      <text>
        <t xml:space="preserve">======
ID#AAABlv6QWog
Microsoft    (2025-06-17 11:05:08)
informar as datas de lançamento no Paxtu/mAPPa</t>
      </text>
    </comment>
    <comment authorId="0" ref="G41">
      <text>
        <t xml:space="preserve">======
ID#AAABlv6QWok
Microsoft    (2025-06-17 11:05:08)
Informar o valor total dos Distintivos Especiais. 
30 x QTD - Para modalidade obrigatoria;
15 x QTD - para outras modalidades</t>
      </text>
    </comment>
    <comment authorId="0" ref="F31">
      <text>
        <t xml:space="preserve">======
ID#AAABlv6QWoc
Microsoft    (2025-06-17 11:05:08)
Informar as datas de lançamento no Paxtu/mAPPa</t>
      </text>
    </comment>
  </commentList>
  <extLst>
    <ext uri="GoogleSheetsCustomDataVersion2">
      <go:sheetsCustomData xmlns:go="http://customooxmlschemas.google.com/" r:id="rId1" roundtripDataSignature="AMtx7mik/FN8fgX06U4op3Dr+NP43dxuqQ=="/>
    </ext>
  </extLst>
</comments>
</file>

<file path=xl/sharedStrings.xml><?xml version="1.0" encoding="utf-8"?>
<sst xmlns="http://schemas.openxmlformats.org/spreadsheetml/2006/main" count="163" uniqueCount="148">
  <si>
    <t xml:space="preserve">       RAMO SENIOR</t>
  </si>
  <si>
    <t>Grupo Escoteiro:</t>
  </si>
  <si>
    <t xml:space="preserve">       TROPA SENIOR PADRÃO 2025</t>
  </si>
  <si>
    <t>Tropa:</t>
  </si>
  <si>
    <t>Chefe de Seção:</t>
  </si>
  <si>
    <t>Pontuação:</t>
  </si>
  <si>
    <t>ITENS</t>
  </si>
  <si>
    <t>DESCRIÇÃO</t>
  </si>
  <si>
    <t>PONTUAÇÃO</t>
  </si>
  <si>
    <t>DATAS DOS REGISTROS</t>
  </si>
  <si>
    <t>QTD DO ITEM</t>
  </si>
  <si>
    <t>MAXIMO</t>
  </si>
  <si>
    <t>PTS P/ TRF</t>
  </si>
  <si>
    <t>PONTOS</t>
  </si>
  <si>
    <t>GESTÃO</t>
  </si>
  <si>
    <t>Número de Membros da Tropa
Pontuação Mínima</t>
  </si>
  <si>
    <t>Para a pontuação mínima, levar em consideração o efetivo da Tropa no ano, conforme registro no PAXTU</t>
  </si>
  <si>
    <t xml:space="preserve">1 – 6 Jovens 3000 pontos
7 – 12 Jovens 3500 pontos
13 – 18 Jovens 4000 pontos
19 – 24 Jovens 5000 pontos </t>
  </si>
  <si>
    <t>PLANEJAMENTO</t>
  </si>
  <si>
    <t xml:space="preserve">1 - Ciclo de Programa: </t>
  </si>
  <si>
    <t>Ata da Corte de Honra no PAXTU</t>
  </si>
  <si>
    <t>500 pontos por ciclo, limitado a 2 ciclos</t>
  </si>
  <si>
    <t xml:space="preserve">      Avaliação</t>
  </si>
  <si>
    <t xml:space="preserve">      Planejamento</t>
  </si>
  <si>
    <t xml:space="preserve">      Calendário</t>
  </si>
  <si>
    <t>2 - Assembleia de Tropa</t>
  </si>
  <si>
    <t>Foto das assembleias realizadas. Enviar via-email</t>
  </si>
  <si>
    <t>250 pontos por ciclo, oimitada a 500 pontos</t>
  </si>
  <si>
    <t xml:space="preserve">3 - Eleição de Monitores </t>
  </si>
  <si>
    <t>Registro no Paxtu das escolhas feitas conforme processo democrático</t>
  </si>
  <si>
    <t>100 pontos por eleição, limitado a 200 pontos</t>
  </si>
  <si>
    <t>4 - Reunião de Corte de Honra</t>
  </si>
  <si>
    <t>Ata das reuniões</t>
  </si>
  <si>
    <t>50 pontos por reunião</t>
  </si>
  <si>
    <t>5 - Conselho de Patrulha</t>
  </si>
  <si>
    <t>Atas dos Conselhos no PAXTU</t>
  </si>
  <si>
    <t>20 pontos por Conselho</t>
  </si>
  <si>
    <t>6 -Treinamento de Graduados</t>
  </si>
  <si>
    <t xml:space="preserve">Treinamentos realizados no ano (às vezes chamado “Ponta de Flecha”) </t>
  </si>
  <si>
    <t>150 pontos por ciclo, limitado a 300</t>
  </si>
  <si>
    <t>7 - Reunião deEscotistas da Seção</t>
  </si>
  <si>
    <t>Para pontuar, realizar pelo menos 1 reuniões no mês “Vale a palavra escoteira”</t>
  </si>
  <si>
    <t>20 pontos por mês, limitado a 200 pontos</t>
  </si>
  <si>
    <t>8 - Participação na Seção Padrão do ano anterior</t>
  </si>
  <si>
    <t>Coordenação do Ramo e Relatório da Região</t>
  </si>
  <si>
    <t>100 pontos.</t>
  </si>
  <si>
    <t>EFETIVO</t>
  </si>
  <si>
    <t>9 - Crescimento</t>
  </si>
  <si>
    <t>Número maior de jovens em relação ao ano anterior</t>
  </si>
  <si>
    <t>10 - Frequência</t>
  </si>
  <si>
    <t>100% da frequência registrada no PAXTU</t>
  </si>
  <si>
    <t>200 pontos.</t>
  </si>
  <si>
    <t>ATIVIDADES ESPECÍFICAS</t>
  </si>
  <si>
    <t>11 - Acampamento / Acantonamento</t>
  </si>
  <si>
    <t>Somente atividade da Seção, no mínimo 2, com programação no PAXTU</t>
  </si>
  <si>
    <t>200 pontos, limitado a 200 pontos</t>
  </si>
  <si>
    <t>12 - Atividade de Patrulha</t>
  </si>
  <si>
    <t>Atividades de patrulha planejadas e realizadas, registradas no PAXTU</t>
  </si>
  <si>
    <t xml:space="preserve">200 pontos. </t>
  </si>
  <si>
    <t xml:space="preserve">13 - Projeto de Equipe de Interesse (planejamento, execução e avaliação) </t>
  </si>
  <si>
    <t>Documentos de projetos e relatório do que foi executado, com avaliação. Enviar via-email</t>
  </si>
  <si>
    <t>400 pontos cada</t>
  </si>
  <si>
    <t>14 - Divulgação das atividades nos meios de divulgação da Seção, do Grupo e da Região</t>
  </si>
  <si>
    <t>Link da divulgação das atividades no Instagram, Facebook, Sites e etc.</t>
  </si>
  <si>
    <t>20 pontos por atividade divulgada, limitado a            100 pontos</t>
  </si>
  <si>
    <t>ATIVIDADES EXTERNAS</t>
  </si>
  <si>
    <t>15 - Participação em atividades nacionais (Jamboree Nacional...)</t>
  </si>
  <si>
    <t>Registro no PAXTU</t>
  </si>
  <si>
    <t>100 pontos por tropa presente na atividade.</t>
  </si>
  <si>
    <t>16  - Participação em atividades regionais do Paraná (Jogos da Fraternidade, Acampamento Regional....)</t>
  </si>
  <si>
    <t>100 pontos por participação da tropa</t>
  </si>
  <si>
    <t>17 - Participação de Fóruns Nacionais ou Regional</t>
  </si>
  <si>
    <t>Participação de cada jovem, registrada no PAXTU</t>
  </si>
  <si>
    <t>50 pontos por jovem participante</t>
  </si>
  <si>
    <t xml:space="preserve">18 - Participação em Assembleia de Grupo e Assembleia Regional </t>
  </si>
  <si>
    <t xml:space="preserve">Participação da tropa nos processos democráticos de nível local e regional registrada no PAXTU </t>
  </si>
  <si>
    <t>100 pontos por Tropa presente na atividade</t>
  </si>
  <si>
    <t>19 - Participação como Delegado do Grupo na Assembleia Regional Escoteira</t>
  </si>
  <si>
    <t>Ata da Assembleia de Grupo que elegeu o senior como delegado no PAXTU</t>
  </si>
  <si>
    <t>150 pontos por jovem Delegado</t>
  </si>
  <si>
    <t>20 - Atividade com outra seção do Ramo</t>
  </si>
  <si>
    <t>Qualquer tipo de atividade de integração com outra Tropa Sênior. Registro no PAXTU</t>
  </si>
  <si>
    <t>100 pontos por atividade. Máximo 1 por ciclo.</t>
  </si>
  <si>
    <t>TOTAL DE PONTOS DE GESTÃO</t>
  </si>
  <si>
    <t>PROGRESSÃO</t>
  </si>
  <si>
    <t>21 - Jovens em Período Introdutório</t>
  </si>
  <si>
    <t>10 pontos por jovem no nível</t>
  </si>
  <si>
    <t>22 - Progressão: Escalada</t>
  </si>
  <si>
    <t>Número de jovens nesse nível. Registro no PAXTU</t>
  </si>
  <si>
    <t xml:space="preserve">23 - Progressão: Conquista </t>
  </si>
  <si>
    <t>24 - Progressão: Azimute</t>
  </si>
  <si>
    <t>25 - Compromisso Sênior</t>
  </si>
  <si>
    <t>Número de jovens que escreveram seu Compromisso. Registro no PAXTU</t>
  </si>
  <si>
    <t>20 pontos por jovem no nível</t>
  </si>
  <si>
    <t>26 - Especialidades no Ano</t>
  </si>
  <si>
    <t xml:space="preserve">Pontua toda e qualquer especialidade conquistada no período </t>
  </si>
  <si>
    <t>10 pontos por nível conquistado</t>
  </si>
  <si>
    <t>27 - Cordões: Desafio Sênior</t>
  </si>
  <si>
    <t>Número de jovens que conquistaram. Registro no PAXTU</t>
  </si>
  <si>
    <t>50 pontos por cordão conquistado</t>
  </si>
  <si>
    <t>28 - Cordões: Dourado</t>
  </si>
  <si>
    <t>100 pontos por cordão conquistado</t>
  </si>
  <si>
    <t>29 - Distintivos de Modalidade:   
- Insígnia Correia de Mateiro
- Insígnia de Aeronauta
- Insígnia Naval
- Mateiro</t>
  </si>
  <si>
    <t>Número de Insígnias de Modalidade conquistadas pelos jovens da Tropa</t>
  </si>
  <si>
    <t xml:space="preserve">30 pontos para cada modalidade obrigatória.
15 pontos para outras modalidades </t>
  </si>
  <si>
    <t>30 - Insígnias de Interesse Especial:
- Ação Comunitária
- Lusofonia
- Cone Sul
- Aprender
- Tribo da Terra:  Campeões da Natureza; Energia Solar;  Reduzir, Reciclar, Reutilizar</t>
  </si>
  <si>
    <t>Número de Insígnias de Interesse Especial conquistadas pelos jovens da Tropa 
Registro no PAXTU</t>
  </si>
  <si>
    <t xml:space="preserve">100 pontos por insígnia conquistada </t>
  </si>
  <si>
    <t>31 - Insígnias Opcionais: 
- Mensageiros da Paz</t>
  </si>
  <si>
    <t>Número de Insígnias Opcionais conquistadas pelos jovens da Tropa. Registro no PAXTU</t>
  </si>
  <si>
    <t>100 pontos por novo projeto</t>
  </si>
  <si>
    <t>32 - Distintivo Especial</t>
  </si>
  <si>
    <t>Número de distintivos especiais conquistadas pelos jovens da Tropa. Registro no PAXTU</t>
  </si>
  <si>
    <t>200 pontos por Escoteiro da Pátria conquistado</t>
  </si>
  <si>
    <t>TOTAL DE PONTOS DE PROGRESSÃO</t>
  </si>
  <si>
    <t>ESCOTISTAS</t>
  </si>
  <si>
    <t>33 - Participação em Encontros do Ramo</t>
  </si>
  <si>
    <t>Escotistas participantes (presencial ou virtual). Lista de Presença</t>
  </si>
  <si>
    <t>25 pontos por participante por encontro</t>
  </si>
  <si>
    <t>34 - Participação no Curso Preliminar</t>
  </si>
  <si>
    <t>Número de Escotistas participantes. Registro no PAXTU</t>
  </si>
  <si>
    <t>50 pontos por participante</t>
  </si>
  <si>
    <t>35 - Conclusão do Nível Preliminar</t>
  </si>
  <si>
    <t>Número de Escotistas que concluíram o nível, conforme aprovação do APF Registro no PAXTU</t>
  </si>
  <si>
    <t>100 pontos por nível concluído</t>
  </si>
  <si>
    <t>36 - Participação no Curso Intermediário do Ramo</t>
  </si>
  <si>
    <t>37 - Conclusão do Nível Intermediário do Ramo</t>
  </si>
  <si>
    <t>150 pontos por nível concluído</t>
  </si>
  <si>
    <t>38 - Participação no Curso Avançado do Ramo</t>
  </si>
  <si>
    <t>39 - Conclusão do Nível Avançado do Ramo</t>
  </si>
  <si>
    <r>
      <rPr>
        <rFont val="Calibri"/>
        <color theme="1"/>
        <sz val="10.0"/>
      </rPr>
      <t>Número de Escotistas que concluíram o nível</t>
    </r>
    <r>
      <rPr>
        <rFont val="Calibri"/>
        <b/>
        <color theme="1"/>
        <sz val="10.0"/>
      </rPr>
      <t xml:space="preserve"> no ano       </t>
    </r>
    <r>
      <rPr>
        <rFont val="Calibri"/>
        <color theme="1"/>
        <sz val="10.0"/>
      </rPr>
      <t xml:space="preserve">Escotistas que concluíram o nível </t>
    </r>
    <r>
      <rPr>
        <rFont val="Calibri"/>
        <b/>
        <color theme="1"/>
        <sz val="10.0"/>
      </rPr>
      <t>em anos anteriores</t>
    </r>
    <r>
      <rPr>
        <rFont val="Calibri"/>
        <color theme="1"/>
        <sz val="10.0"/>
      </rPr>
      <t xml:space="preserve">                aprovado pelo APF e Reg no Paxtu </t>
    </r>
  </si>
  <si>
    <t xml:space="preserve">200 pontos por nível concluído no ano                     50 pontos por nível concluído em anos anteriores </t>
  </si>
  <si>
    <t>Em anos anteriores</t>
  </si>
  <si>
    <t>Concluído no ano corrente</t>
  </si>
  <si>
    <t>40 - Apoio ao Ramo em Atividades</t>
  </si>
  <si>
    <t>Contribuir com a coordenação ou aplicação de atividades nas atividades regionais e/ou distritais propostas pela UEB/PR. Enviar descrição da participação via e-mail</t>
  </si>
  <si>
    <t>10 pontos por atividade</t>
  </si>
  <si>
    <t>41 - Conclusão de módulos e oficinas</t>
  </si>
  <si>
    <t>Número de módulos e oficinas</t>
  </si>
  <si>
    <t>50 pontos por módulo e oficina</t>
  </si>
  <si>
    <t>42 - Ficha Boa Ideia elaboradas</t>
  </si>
  <si>
    <t>Fichas elaboradas e enviadas para a Coordenação do Ramo</t>
  </si>
  <si>
    <t>50 pontos por ficha, limitado a 200 pontos            (4 fichas)</t>
  </si>
  <si>
    <t>___________________, _____ de ______________ de 2025</t>
  </si>
  <si>
    <t>aaa</t>
  </si>
  <si>
    <t>bbb</t>
  </si>
  <si>
    <t>Presidente do Grupo</t>
  </si>
  <si>
    <t>Chefe de Seção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</si>
</sst>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0.0"/>
      <color theme="1"/>
      <name val="Calibri"/>
    </font>
    <font>
      <b/>
      <sz val="16.0"/>
      <color theme="0"/>
      <name val="Calibri"/>
    </font>
    <font/>
    <font>
      <b/>
      <sz val="10.0"/>
      <color theme="1"/>
      <name val="Calibri"/>
    </font>
    <font>
      <b/>
      <sz val="16.0"/>
      <color rgb="FFFFFFFF"/>
      <name val="Calibri"/>
    </font>
    <font>
      <b/>
      <sz val="10.0"/>
      <color theme="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23842"/>
        <bgColor rgb="FFA23842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5"/>
        <bgColor theme="5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</fills>
  <borders count="27">
    <border/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/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4" numFmtId="0" xfId="0" applyAlignment="1" applyBorder="1" applyFont="1">
      <alignment vertical="center"/>
    </xf>
    <xf borderId="4" fillId="3" fontId="4" numFmtId="0" xfId="0" applyAlignment="1" applyBorder="1" applyFill="1" applyFont="1">
      <alignment horizontal="left"/>
    </xf>
    <xf borderId="5" fillId="0" fontId="3" numFmtId="0" xfId="0" applyBorder="1" applyFont="1"/>
    <xf borderId="6" fillId="0" fontId="3" numFmtId="0" xfId="0" applyBorder="1" applyFont="1"/>
    <xf borderId="7" fillId="2" fontId="5" numFmtId="0" xfId="0" applyAlignment="1" applyBorder="1" applyFont="1">
      <alignment horizontal="center" readingOrder="0" vertical="center"/>
    </xf>
    <xf borderId="8" fillId="0" fontId="3" numFmtId="0" xfId="0" applyBorder="1" applyFont="1"/>
    <xf borderId="4" fillId="4" fontId="4" numFmtId="0" xfId="0" applyAlignment="1" applyBorder="1" applyFill="1" applyFont="1">
      <alignment horizontal="left"/>
    </xf>
    <xf borderId="9" fillId="0" fontId="4" numFmtId="0" xfId="0" applyAlignment="1" applyBorder="1" applyFont="1">
      <alignment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center"/>
    </xf>
    <xf borderId="11" fillId="2" fontId="4" numFmtId="0" xfId="0" applyAlignment="1" applyBorder="1" applyFont="1">
      <alignment horizontal="center" textRotation="90" vertical="center"/>
    </xf>
    <xf borderId="3" fillId="2" fontId="6" numFmtId="0" xfId="0" applyAlignment="1" applyBorder="1" applyFont="1">
      <alignment textRotation="90"/>
    </xf>
    <xf borderId="12" fillId="2" fontId="6" numFmtId="0" xfId="0" applyAlignment="1" applyBorder="1" applyFont="1">
      <alignment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13" fillId="2" fontId="6" numFmtId="0" xfId="0" applyAlignment="1" applyBorder="1" applyFont="1">
      <alignment horizontal="center" shrinkToFit="0" wrapText="1"/>
    </xf>
    <xf borderId="13" fillId="2" fontId="4" numFmtId="0" xfId="0" applyAlignment="1" applyBorder="1" applyFont="1">
      <alignment horizontal="center"/>
    </xf>
    <xf borderId="12" fillId="2" fontId="4" numFmtId="0" xfId="0" applyAlignment="1" applyBorder="1" applyFont="1">
      <alignment horizontal="center"/>
    </xf>
    <xf borderId="14" fillId="0" fontId="3" numFmtId="0" xfId="0" applyBorder="1" applyFont="1"/>
    <xf borderId="9" fillId="2" fontId="4" numFmtId="0" xfId="0" applyAlignment="1" applyBorder="1" applyFont="1">
      <alignment horizontal="center" textRotation="90" vertical="center"/>
    </xf>
    <xf borderId="3" fillId="0" fontId="4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right" vertical="center"/>
    </xf>
    <xf borderId="15" fillId="0" fontId="3" numFmtId="0" xfId="0" applyBorder="1" applyFont="1"/>
    <xf quotePrefix="1" borderId="3" fillId="0" fontId="4" numFmtId="0" xfId="0" applyAlignment="1" applyBorder="1" applyFont="1">
      <alignment shrinkToFit="0" vertical="center" wrapText="1"/>
    </xf>
    <xf borderId="16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17" fillId="3" fontId="1" numFmtId="0" xfId="0" applyAlignment="1" applyBorder="1" applyFont="1">
      <alignment horizontal="center" shrinkToFit="0" vertical="center" wrapText="1"/>
    </xf>
    <xf borderId="3" fillId="3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right" vertical="center"/>
    </xf>
    <xf borderId="3" fillId="0" fontId="4" numFmtId="0" xfId="0" applyAlignment="1" applyBorder="1" applyFont="1">
      <alignment horizontal="left"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3" fillId="4" fontId="1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4" fillId="3" fontId="1" numFmtId="0" xfId="0" applyAlignment="1" applyBorder="1" applyFont="1">
      <alignment horizontal="left" shrinkToFit="0" vertical="center" wrapText="1"/>
    </xf>
    <xf borderId="18" fillId="0" fontId="3" numFmtId="0" xfId="0" applyBorder="1" applyFont="1"/>
    <xf borderId="4" fillId="2" fontId="6" numFmtId="0" xfId="0" applyAlignment="1" applyBorder="1" applyFont="1">
      <alignment horizontal="center"/>
    </xf>
    <xf borderId="3" fillId="5" fontId="1" numFmtId="0" xfId="0" applyBorder="1" applyFill="1" applyFont="1"/>
    <xf borderId="10" fillId="6" fontId="4" numFmtId="0" xfId="0" applyAlignment="1" applyBorder="1" applyFill="1" applyFont="1">
      <alignment horizontal="center" shrinkToFit="0" textRotation="90" vertical="center" wrapText="1"/>
    </xf>
    <xf borderId="19" fillId="0" fontId="3" numFmtId="0" xfId="0" applyBorder="1" applyFont="1"/>
    <xf borderId="6" fillId="0" fontId="4" numFmtId="0" xfId="0" applyAlignment="1" applyBorder="1" applyFont="1">
      <alignment horizontal="left" shrinkToFit="0" vertical="center" wrapText="1"/>
    </xf>
    <xf borderId="3" fillId="4" fontId="1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4" fillId="6" fontId="4" numFmtId="0" xfId="0" applyAlignment="1" applyBorder="1" applyFont="1">
      <alignment horizontal="center"/>
    </xf>
    <xf borderId="3" fillId="6" fontId="1" numFmtId="0" xfId="0" applyBorder="1" applyFont="1"/>
    <xf borderId="10" fillId="7" fontId="4" numFmtId="0" xfId="0" applyAlignment="1" applyBorder="1" applyFill="1" applyFont="1">
      <alignment horizontal="center" textRotation="90" vertical="center"/>
    </xf>
    <xf borderId="16" fillId="0" fontId="1" numFmtId="0" xfId="0" applyAlignment="1" applyBorder="1" applyFont="1">
      <alignment horizontal="center" shrinkToFit="0" vertical="center" wrapText="1"/>
    </xf>
    <xf borderId="3" fillId="4" fontId="1" numFmtId="0" xfId="0" applyBorder="1" applyFont="1"/>
    <xf borderId="9" fillId="8" fontId="1" numFmtId="0" xfId="0" applyAlignment="1" applyBorder="1" applyFill="1" applyFont="1">
      <alignment horizontal="center" shrinkToFit="0" vertical="center" wrapText="1"/>
    </xf>
    <xf borderId="3" fillId="8" fontId="1" numFmtId="0" xfId="0" applyAlignment="1" applyBorder="1" applyFont="1">
      <alignment horizontal="center" vertical="center"/>
    </xf>
    <xf borderId="3" fillId="8" fontId="1" numFmtId="0" xfId="0" applyAlignment="1" applyBorder="1" applyFont="1">
      <alignment horizontal="center" shrinkToFit="0" vertical="center" wrapText="1"/>
    </xf>
    <xf borderId="3" fillId="4" fontId="1" numFmtId="0" xfId="0" applyAlignment="1" applyBorder="1" applyFont="1">
      <alignment shrinkToFit="0" wrapText="1"/>
    </xf>
    <xf borderId="4" fillId="7" fontId="1" numFmtId="0" xfId="0" applyAlignment="1" applyBorder="1" applyFont="1">
      <alignment horizontal="center"/>
    </xf>
    <xf borderId="3" fillId="7" fontId="1" numFmtId="0" xfId="0" applyBorder="1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/>
    </xf>
    <xf borderId="24" fillId="9" fontId="1" numFmtId="0" xfId="0" applyAlignment="1" applyBorder="1" applyFill="1" applyFont="1">
      <alignment horizontal="center"/>
    </xf>
    <xf borderId="25" fillId="9" fontId="1" numFmtId="0" xfId="0" applyAlignment="1" applyBorder="1" applyFont="1">
      <alignment horizontal="center"/>
    </xf>
    <xf borderId="26" fillId="0" fontId="3" numFmtId="0" xfId="0" applyBorder="1" applyFont="1"/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7620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3.57"/>
    <col customWidth="1" min="2" max="2" width="3.86"/>
    <col customWidth="1" min="3" max="3" width="41.14"/>
    <col customWidth="1" min="4" max="4" width="30.0"/>
    <col customWidth="1" min="5" max="5" width="24.71"/>
    <col customWidth="1" min="6" max="6" width="20.29"/>
    <col customWidth="1" min="7" max="7" width="11.29"/>
    <col customWidth="1" hidden="1" min="8" max="8" width="8.0"/>
    <col customWidth="1" hidden="1" min="9" max="9" width="9.14"/>
    <col customWidth="1" min="10" max="10" width="7.57"/>
    <col customWidth="1" min="11" max="26" width="8.71"/>
  </cols>
  <sheetData>
    <row r="1">
      <c r="A1" s="1"/>
      <c r="B1" s="1"/>
      <c r="C1" s="2" t="s">
        <v>0</v>
      </c>
      <c r="D1" s="3"/>
      <c r="E1" s="4" t="s">
        <v>1</v>
      </c>
      <c r="F1" s="5"/>
      <c r="G1" s="6"/>
      <c r="H1" s="6"/>
      <c r="I1" s="6"/>
      <c r="J1" s="7"/>
    </row>
    <row r="2">
      <c r="A2" s="1"/>
      <c r="B2" s="1"/>
      <c r="C2" s="8" t="s">
        <v>2</v>
      </c>
      <c r="D2" s="9"/>
      <c r="E2" s="4" t="s">
        <v>3</v>
      </c>
      <c r="F2" s="5"/>
      <c r="G2" s="6"/>
      <c r="H2" s="6"/>
      <c r="I2" s="6"/>
      <c r="J2" s="7"/>
    </row>
    <row r="3">
      <c r="A3" s="1"/>
      <c r="B3" s="1"/>
      <c r="C3" s="1"/>
      <c r="D3" s="1"/>
      <c r="E3" s="4" t="s">
        <v>4</v>
      </c>
      <c r="F3" s="5"/>
      <c r="G3" s="6"/>
      <c r="H3" s="6"/>
      <c r="I3" s="6"/>
      <c r="J3" s="7"/>
    </row>
    <row r="4">
      <c r="A4" s="1"/>
      <c r="B4" s="1"/>
      <c r="C4" s="1"/>
      <c r="D4" s="1"/>
      <c r="E4" s="4" t="s">
        <v>5</v>
      </c>
      <c r="F4" s="10">
        <f>SUM(J32,J45,J57)</f>
        <v>0</v>
      </c>
      <c r="G4" s="6"/>
      <c r="H4" s="6"/>
      <c r="I4" s="6"/>
      <c r="J4" s="7"/>
    </row>
    <row r="5">
      <c r="A5" s="1"/>
      <c r="B5" s="1"/>
      <c r="C5" s="1"/>
      <c r="D5" s="1"/>
      <c r="E5" s="1"/>
      <c r="F5" s="1"/>
      <c r="G5" s="1"/>
      <c r="H5" s="1"/>
      <c r="I5" s="1"/>
      <c r="J5" s="1"/>
    </row>
    <row r="6">
      <c r="A6" s="1"/>
      <c r="B6" s="1"/>
      <c r="C6" s="11" t="s">
        <v>6</v>
      </c>
      <c r="D6" s="12" t="s">
        <v>7</v>
      </c>
      <c r="E6" s="13" t="s">
        <v>8</v>
      </c>
      <c r="F6" s="13" t="s">
        <v>9</v>
      </c>
      <c r="G6" s="14" t="s">
        <v>10</v>
      </c>
      <c r="H6" s="14" t="s">
        <v>11</v>
      </c>
      <c r="I6" s="14" t="s">
        <v>12</v>
      </c>
      <c r="J6" s="14" t="s">
        <v>13</v>
      </c>
    </row>
    <row r="7" ht="63.0" customHeight="1">
      <c r="A7" s="15" t="s">
        <v>14</v>
      </c>
      <c r="B7" s="16" t="s">
        <v>8</v>
      </c>
      <c r="C7" s="17" t="s">
        <v>15</v>
      </c>
      <c r="D7" s="18" t="s">
        <v>16</v>
      </c>
      <c r="E7" s="19" t="s">
        <v>17</v>
      </c>
      <c r="F7" s="20"/>
      <c r="G7" s="21"/>
      <c r="H7" s="21"/>
      <c r="I7" s="21"/>
      <c r="J7" s="21"/>
    </row>
    <row r="8" ht="15.75" customHeight="1">
      <c r="A8" s="22"/>
      <c r="B8" s="23" t="s">
        <v>18</v>
      </c>
      <c r="C8" s="24" t="s">
        <v>19</v>
      </c>
      <c r="D8" s="25" t="s">
        <v>20</v>
      </c>
      <c r="E8" s="25" t="s">
        <v>21</v>
      </c>
      <c r="F8" s="26"/>
      <c r="G8" s="27">
        <v>0.0</v>
      </c>
      <c r="H8" s="28">
        <v>1000.0</v>
      </c>
      <c r="I8" s="28">
        <v>500.0</v>
      </c>
      <c r="J8" s="29">
        <f>IF((I8*G8)&gt;H8,H8,I8*G8)</f>
        <v>0</v>
      </c>
    </row>
    <row r="9">
      <c r="A9" s="22"/>
      <c r="B9" s="30"/>
      <c r="C9" s="24" t="s">
        <v>22</v>
      </c>
      <c r="D9" s="30"/>
      <c r="E9" s="30"/>
      <c r="F9" s="30"/>
      <c r="G9" s="30"/>
      <c r="H9" s="30"/>
      <c r="I9" s="30"/>
      <c r="J9" s="30"/>
    </row>
    <row r="10">
      <c r="A10" s="22"/>
      <c r="B10" s="30"/>
      <c r="C10" s="24" t="s">
        <v>23</v>
      </c>
      <c r="D10" s="30"/>
      <c r="E10" s="30"/>
      <c r="F10" s="30"/>
      <c r="G10" s="30"/>
      <c r="H10" s="30"/>
      <c r="I10" s="30"/>
      <c r="J10" s="30"/>
    </row>
    <row r="11">
      <c r="A11" s="22"/>
      <c r="B11" s="30"/>
      <c r="C11" s="31" t="s">
        <v>24</v>
      </c>
      <c r="D11" s="32"/>
      <c r="E11" s="32"/>
      <c r="F11" s="32"/>
      <c r="G11" s="32"/>
      <c r="H11" s="32"/>
      <c r="I11" s="32"/>
      <c r="J11" s="32"/>
    </row>
    <row r="12" ht="40.5" customHeight="1">
      <c r="A12" s="22"/>
      <c r="B12" s="30"/>
      <c r="C12" s="31" t="s">
        <v>25</v>
      </c>
      <c r="D12" s="33" t="s">
        <v>26</v>
      </c>
      <c r="E12" s="33" t="s">
        <v>27</v>
      </c>
      <c r="F12" s="34"/>
      <c r="G12" s="35">
        <v>0.0</v>
      </c>
      <c r="H12" s="36">
        <v>500.0</v>
      </c>
      <c r="I12" s="36">
        <v>250.0</v>
      </c>
      <c r="J12" s="37">
        <f t="shared" ref="J12:J24" si="1">IF((I12*G12)&gt;H12,H12,I12*G12)</f>
        <v>0</v>
      </c>
    </row>
    <row r="13">
      <c r="A13" s="22"/>
      <c r="B13" s="30"/>
      <c r="C13" s="38" t="s">
        <v>28</v>
      </c>
      <c r="D13" s="33" t="s">
        <v>29</v>
      </c>
      <c r="E13" s="33" t="s">
        <v>30</v>
      </c>
      <c r="F13" s="39"/>
      <c r="G13" s="35">
        <v>0.0</v>
      </c>
      <c r="H13" s="36">
        <v>200.0</v>
      </c>
      <c r="I13" s="36">
        <v>100.0</v>
      </c>
      <c r="J13" s="37">
        <f t="shared" si="1"/>
        <v>0</v>
      </c>
    </row>
    <row r="14" ht="44.25" customHeight="1">
      <c r="A14" s="22"/>
      <c r="B14" s="30"/>
      <c r="C14" s="38" t="s">
        <v>31</v>
      </c>
      <c r="D14" s="33" t="s">
        <v>32</v>
      </c>
      <c r="E14" s="33" t="s">
        <v>33</v>
      </c>
      <c r="F14" s="39"/>
      <c r="G14" s="35">
        <v>0.0</v>
      </c>
      <c r="H14" s="36">
        <v>800.0</v>
      </c>
      <c r="I14" s="36">
        <v>50.0</v>
      </c>
      <c r="J14" s="37">
        <f t="shared" si="1"/>
        <v>0</v>
      </c>
    </row>
    <row r="15" ht="48.75" customHeight="1">
      <c r="A15" s="22"/>
      <c r="B15" s="30"/>
      <c r="C15" s="38" t="s">
        <v>34</v>
      </c>
      <c r="D15" s="33" t="s">
        <v>35</v>
      </c>
      <c r="E15" s="33" t="s">
        <v>36</v>
      </c>
      <c r="F15" s="39"/>
      <c r="G15" s="35">
        <v>0.0</v>
      </c>
      <c r="H15" s="36">
        <v>400.0</v>
      </c>
      <c r="I15" s="36">
        <v>20.0</v>
      </c>
      <c r="J15" s="37">
        <f t="shared" si="1"/>
        <v>0</v>
      </c>
    </row>
    <row r="16" ht="40.5" customHeight="1">
      <c r="A16" s="22"/>
      <c r="B16" s="30"/>
      <c r="C16" s="38" t="s">
        <v>37</v>
      </c>
      <c r="D16" s="33" t="s">
        <v>38</v>
      </c>
      <c r="E16" s="33" t="s">
        <v>39</v>
      </c>
      <c r="F16" s="39"/>
      <c r="G16" s="35">
        <v>0.0</v>
      </c>
      <c r="H16" s="36">
        <v>300.0</v>
      </c>
      <c r="I16" s="36">
        <v>150.0</v>
      </c>
      <c r="J16" s="37">
        <f t="shared" si="1"/>
        <v>0</v>
      </c>
    </row>
    <row r="17">
      <c r="A17" s="22"/>
      <c r="B17" s="30"/>
      <c r="C17" s="38" t="s">
        <v>40</v>
      </c>
      <c r="D17" s="33" t="s">
        <v>41</v>
      </c>
      <c r="E17" s="33" t="s">
        <v>42</v>
      </c>
      <c r="F17" s="40"/>
      <c r="G17" s="35">
        <v>0.0</v>
      </c>
      <c r="H17" s="36">
        <v>200.0</v>
      </c>
      <c r="I17" s="36">
        <v>20.0</v>
      </c>
      <c r="J17" s="37">
        <f t="shared" si="1"/>
        <v>0</v>
      </c>
    </row>
    <row r="18">
      <c r="A18" s="22"/>
      <c r="B18" s="32"/>
      <c r="C18" s="38" t="s">
        <v>43</v>
      </c>
      <c r="D18" s="33" t="s">
        <v>44</v>
      </c>
      <c r="E18" s="33" t="s">
        <v>45</v>
      </c>
      <c r="F18" s="41"/>
      <c r="G18" s="35">
        <v>0.0</v>
      </c>
      <c r="H18" s="36">
        <v>100.0</v>
      </c>
      <c r="I18" s="36">
        <v>100.0</v>
      </c>
      <c r="J18" s="37">
        <f t="shared" si="1"/>
        <v>0</v>
      </c>
    </row>
    <row r="19">
      <c r="A19" s="22"/>
      <c r="B19" s="23" t="s">
        <v>46</v>
      </c>
      <c r="C19" s="38" t="s">
        <v>47</v>
      </c>
      <c r="D19" s="33" t="s">
        <v>48</v>
      </c>
      <c r="E19" s="33" t="s">
        <v>45</v>
      </c>
      <c r="F19" s="41"/>
      <c r="G19" s="35">
        <v>0.0</v>
      </c>
      <c r="H19" s="36">
        <v>100.0</v>
      </c>
      <c r="I19" s="36">
        <v>100.0</v>
      </c>
      <c r="J19" s="37">
        <f t="shared" si="1"/>
        <v>0</v>
      </c>
    </row>
    <row r="20">
      <c r="A20" s="22"/>
      <c r="B20" s="32"/>
      <c r="C20" s="38" t="s">
        <v>49</v>
      </c>
      <c r="D20" s="33" t="s">
        <v>50</v>
      </c>
      <c r="E20" s="33" t="s">
        <v>51</v>
      </c>
      <c r="F20" s="41"/>
      <c r="G20" s="35">
        <v>0.0</v>
      </c>
      <c r="H20" s="36">
        <v>200.0</v>
      </c>
      <c r="I20" s="36">
        <v>200.0</v>
      </c>
      <c r="J20" s="37">
        <f t="shared" si="1"/>
        <v>0</v>
      </c>
    </row>
    <row r="21" ht="39.0" customHeight="1">
      <c r="A21" s="22"/>
      <c r="B21" s="23" t="s">
        <v>52</v>
      </c>
      <c r="C21" s="38" t="s">
        <v>53</v>
      </c>
      <c r="D21" s="33" t="s">
        <v>54</v>
      </c>
      <c r="E21" s="33" t="s">
        <v>55</v>
      </c>
      <c r="F21" s="39"/>
      <c r="G21" s="35">
        <v>0.0</v>
      </c>
      <c r="H21" s="36">
        <v>200.0</v>
      </c>
      <c r="I21" s="36">
        <v>200.0</v>
      </c>
      <c r="J21" s="37">
        <f t="shared" si="1"/>
        <v>0</v>
      </c>
    </row>
    <row r="22" ht="50.25" customHeight="1">
      <c r="A22" s="22"/>
      <c r="B22" s="30"/>
      <c r="C22" s="38" t="s">
        <v>56</v>
      </c>
      <c r="D22" s="33" t="s">
        <v>57</v>
      </c>
      <c r="E22" s="33" t="s">
        <v>58</v>
      </c>
      <c r="F22" s="39"/>
      <c r="G22" s="35">
        <v>0.0</v>
      </c>
      <c r="H22" s="36">
        <v>1800.0</v>
      </c>
      <c r="I22" s="36">
        <v>200.0</v>
      </c>
      <c r="J22" s="37">
        <f t="shared" si="1"/>
        <v>0</v>
      </c>
    </row>
    <row r="23" ht="15.75" customHeight="1">
      <c r="A23" s="22"/>
      <c r="B23" s="30"/>
      <c r="C23" s="38" t="s">
        <v>59</v>
      </c>
      <c r="D23" s="33" t="s">
        <v>60</v>
      </c>
      <c r="E23" s="33" t="s">
        <v>61</v>
      </c>
      <c r="F23" s="39"/>
      <c r="G23" s="35">
        <v>0.0</v>
      </c>
      <c r="H23" s="36">
        <v>1800.0</v>
      </c>
      <c r="I23" s="36">
        <v>400.0</v>
      </c>
      <c r="J23" s="37">
        <f t="shared" si="1"/>
        <v>0</v>
      </c>
    </row>
    <row r="24" ht="15.75" customHeight="1">
      <c r="A24" s="22"/>
      <c r="B24" s="30"/>
      <c r="C24" s="42" t="s">
        <v>62</v>
      </c>
      <c r="D24" s="33" t="s">
        <v>63</v>
      </c>
      <c r="E24" s="33" t="s">
        <v>64</v>
      </c>
      <c r="F24" s="39"/>
      <c r="G24" s="35">
        <v>0.0</v>
      </c>
      <c r="H24" s="36">
        <v>100.0</v>
      </c>
      <c r="I24" s="36">
        <v>20.0</v>
      </c>
      <c r="J24" s="29">
        <f t="shared" si="1"/>
        <v>0</v>
      </c>
    </row>
    <row r="25" ht="51.75" customHeight="1">
      <c r="A25" s="22"/>
      <c r="B25" s="32"/>
      <c r="C25" s="32"/>
      <c r="D25" s="43"/>
      <c r="E25" s="6"/>
      <c r="F25" s="6"/>
      <c r="G25" s="7"/>
      <c r="H25" s="36"/>
      <c r="I25" s="36"/>
      <c r="J25" s="32"/>
    </row>
    <row r="26" ht="39.0" customHeight="1">
      <c r="A26" s="22"/>
      <c r="B26" s="23" t="s">
        <v>65</v>
      </c>
      <c r="C26" s="38" t="s">
        <v>66</v>
      </c>
      <c r="D26" s="33" t="s">
        <v>67</v>
      </c>
      <c r="E26" s="33" t="s">
        <v>68</v>
      </c>
      <c r="F26" s="39"/>
      <c r="G26" s="35">
        <v>0.0</v>
      </c>
      <c r="H26" s="36">
        <v>800.0</v>
      </c>
      <c r="I26" s="36">
        <v>100.0</v>
      </c>
      <c r="J26" s="37">
        <f t="shared" ref="J26:J31" si="2">IF((I26*G26)&gt;H26,H26,I26*G26)</f>
        <v>0</v>
      </c>
    </row>
    <row r="27" ht="56.25" customHeight="1">
      <c r="A27" s="22"/>
      <c r="B27" s="30"/>
      <c r="C27" s="38" t="s">
        <v>69</v>
      </c>
      <c r="D27" s="33" t="s">
        <v>67</v>
      </c>
      <c r="E27" s="33" t="s">
        <v>70</v>
      </c>
      <c r="F27" s="39"/>
      <c r="G27" s="35">
        <v>0.0</v>
      </c>
      <c r="H27" s="36">
        <v>300.0</v>
      </c>
      <c r="I27" s="36">
        <v>100.0</v>
      </c>
      <c r="J27" s="37">
        <f t="shared" si="2"/>
        <v>0</v>
      </c>
    </row>
    <row r="28" ht="15.75" customHeight="1">
      <c r="A28" s="22"/>
      <c r="B28" s="30"/>
      <c r="C28" s="38" t="s">
        <v>71</v>
      </c>
      <c r="D28" s="33" t="s">
        <v>72</v>
      </c>
      <c r="E28" s="33" t="s">
        <v>73</v>
      </c>
      <c r="F28" s="39"/>
      <c r="G28" s="35">
        <v>0.0</v>
      </c>
      <c r="H28" s="36">
        <v>2000.0</v>
      </c>
      <c r="I28" s="36">
        <v>50.0</v>
      </c>
      <c r="J28" s="37">
        <f t="shared" si="2"/>
        <v>0</v>
      </c>
    </row>
    <row r="29" ht="15.75" customHeight="1">
      <c r="A29" s="22"/>
      <c r="B29" s="30"/>
      <c r="C29" s="38" t="s">
        <v>74</v>
      </c>
      <c r="D29" s="33" t="s">
        <v>75</v>
      </c>
      <c r="E29" s="33" t="s">
        <v>76</v>
      </c>
      <c r="F29" s="39"/>
      <c r="G29" s="35">
        <v>0.0</v>
      </c>
      <c r="H29" s="36">
        <v>500.0</v>
      </c>
      <c r="I29" s="36">
        <v>100.0</v>
      </c>
      <c r="J29" s="37">
        <f t="shared" si="2"/>
        <v>0</v>
      </c>
    </row>
    <row r="30" ht="15.75" customHeight="1">
      <c r="A30" s="22"/>
      <c r="B30" s="30"/>
      <c r="C30" s="38" t="s">
        <v>77</v>
      </c>
      <c r="D30" s="33" t="s">
        <v>78</v>
      </c>
      <c r="E30" s="33" t="s">
        <v>79</v>
      </c>
      <c r="F30" s="39"/>
      <c r="G30" s="35">
        <v>0.0</v>
      </c>
      <c r="H30" s="36">
        <v>1500.0</v>
      </c>
      <c r="I30" s="36">
        <v>150.0</v>
      </c>
      <c r="J30" s="37">
        <f t="shared" si="2"/>
        <v>0</v>
      </c>
    </row>
    <row r="31" ht="15.75" customHeight="1">
      <c r="A31" s="22"/>
      <c r="B31" s="32"/>
      <c r="C31" s="38" t="s">
        <v>80</v>
      </c>
      <c r="D31" s="33" t="s">
        <v>81</v>
      </c>
      <c r="E31" s="33" t="s">
        <v>82</v>
      </c>
      <c r="F31" s="39"/>
      <c r="G31" s="35">
        <v>0.0</v>
      </c>
      <c r="H31" s="36">
        <v>300.0</v>
      </c>
      <c r="I31" s="36">
        <v>100.0</v>
      </c>
      <c r="J31" s="37">
        <f t="shared" si="2"/>
        <v>0</v>
      </c>
    </row>
    <row r="32" ht="15.75" customHeight="1">
      <c r="A32" s="44"/>
      <c r="B32" s="45" t="s">
        <v>83</v>
      </c>
      <c r="C32" s="6"/>
      <c r="D32" s="6"/>
      <c r="E32" s="6"/>
      <c r="F32" s="6"/>
      <c r="G32" s="6"/>
      <c r="H32" s="6"/>
      <c r="I32" s="7"/>
      <c r="J32" s="46">
        <f>SUM(J8:J31)</f>
        <v>0</v>
      </c>
    </row>
    <row r="33" ht="26.25" customHeight="1">
      <c r="A33" s="47" t="s">
        <v>84</v>
      </c>
      <c r="B33" s="48"/>
      <c r="C33" s="49" t="s">
        <v>85</v>
      </c>
      <c r="D33" s="33" t="s">
        <v>67</v>
      </c>
      <c r="E33" s="33" t="s">
        <v>86</v>
      </c>
      <c r="F33" s="50"/>
      <c r="G33" s="35">
        <v>0.0</v>
      </c>
      <c r="H33" s="36">
        <v>300.0</v>
      </c>
      <c r="I33" s="36">
        <v>10.0</v>
      </c>
      <c r="J33" s="37">
        <f t="shared" ref="J33:J40" si="3">IF((I33*G33)&gt;H33,H33,I33*G33)</f>
        <v>0</v>
      </c>
    </row>
    <row r="34" ht="28.5" customHeight="1">
      <c r="A34" s="51"/>
      <c r="B34" s="52"/>
      <c r="C34" s="49" t="s">
        <v>87</v>
      </c>
      <c r="D34" s="33" t="s">
        <v>88</v>
      </c>
      <c r="E34" s="33" t="s">
        <v>86</v>
      </c>
      <c r="F34" s="50"/>
      <c r="G34" s="35">
        <v>0.0</v>
      </c>
      <c r="H34" s="36">
        <v>300.0</v>
      </c>
      <c r="I34" s="36">
        <v>10.0</v>
      </c>
      <c r="J34" s="37">
        <f t="shared" si="3"/>
        <v>0</v>
      </c>
    </row>
    <row r="35" ht="28.5" customHeight="1">
      <c r="A35" s="51"/>
      <c r="B35" s="52"/>
      <c r="C35" s="49" t="s">
        <v>89</v>
      </c>
      <c r="D35" s="33" t="s">
        <v>88</v>
      </c>
      <c r="E35" s="33" t="s">
        <v>86</v>
      </c>
      <c r="F35" s="50"/>
      <c r="G35" s="35">
        <v>0.0</v>
      </c>
      <c r="H35" s="36">
        <v>300.0</v>
      </c>
      <c r="I35" s="36">
        <v>10.0</v>
      </c>
      <c r="J35" s="37">
        <f t="shared" si="3"/>
        <v>0</v>
      </c>
    </row>
    <row r="36" ht="28.5" customHeight="1">
      <c r="A36" s="51"/>
      <c r="B36" s="52"/>
      <c r="C36" s="49" t="s">
        <v>90</v>
      </c>
      <c r="D36" s="33" t="s">
        <v>88</v>
      </c>
      <c r="E36" s="33" t="s">
        <v>86</v>
      </c>
      <c r="F36" s="50"/>
      <c r="G36" s="35">
        <v>0.0</v>
      </c>
      <c r="H36" s="36">
        <v>300.0</v>
      </c>
      <c r="I36" s="36">
        <v>10.0</v>
      </c>
      <c r="J36" s="37">
        <f t="shared" si="3"/>
        <v>0</v>
      </c>
    </row>
    <row r="37" ht="39.75" customHeight="1">
      <c r="A37" s="51"/>
      <c r="B37" s="52"/>
      <c r="C37" s="49" t="s">
        <v>91</v>
      </c>
      <c r="D37" s="33" t="s">
        <v>92</v>
      </c>
      <c r="E37" s="33" t="s">
        <v>93</v>
      </c>
      <c r="F37" s="50"/>
      <c r="G37" s="35">
        <v>0.0</v>
      </c>
      <c r="H37" s="36">
        <v>400.0</v>
      </c>
      <c r="I37" s="36">
        <v>20.0</v>
      </c>
      <c r="J37" s="37">
        <f t="shared" si="3"/>
        <v>0</v>
      </c>
    </row>
    <row r="38" ht="15.75" customHeight="1">
      <c r="A38" s="51"/>
      <c r="B38" s="52"/>
      <c r="C38" s="49" t="s">
        <v>94</v>
      </c>
      <c r="D38" s="33" t="s">
        <v>95</v>
      </c>
      <c r="E38" s="33" t="s">
        <v>96</v>
      </c>
      <c r="F38" s="40"/>
      <c r="G38" s="35">
        <v>0.0</v>
      </c>
      <c r="H38" s="36">
        <v>900.0</v>
      </c>
      <c r="I38" s="36">
        <v>10.0</v>
      </c>
      <c r="J38" s="37">
        <f t="shared" si="3"/>
        <v>0</v>
      </c>
    </row>
    <row r="39" ht="15.75" customHeight="1">
      <c r="A39" s="51"/>
      <c r="B39" s="52"/>
      <c r="C39" s="49" t="s">
        <v>97</v>
      </c>
      <c r="D39" s="33" t="s">
        <v>98</v>
      </c>
      <c r="E39" s="33" t="s">
        <v>99</v>
      </c>
      <c r="F39" s="40"/>
      <c r="G39" s="35">
        <v>0.0</v>
      </c>
      <c r="H39" s="36">
        <v>1000.0</v>
      </c>
      <c r="I39" s="36">
        <v>50.0</v>
      </c>
      <c r="J39" s="37">
        <f t="shared" si="3"/>
        <v>0</v>
      </c>
    </row>
    <row r="40" ht="52.5" customHeight="1">
      <c r="A40" s="51"/>
      <c r="B40" s="52"/>
      <c r="C40" s="49" t="s">
        <v>100</v>
      </c>
      <c r="D40" s="33" t="s">
        <v>98</v>
      </c>
      <c r="E40" s="33" t="s">
        <v>101</v>
      </c>
      <c r="F40" s="50"/>
      <c r="G40" s="35">
        <v>0.0</v>
      </c>
      <c r="H40" s="36">
        <v>1500.0</v>
      </c>
      <c r="I40" s="36">
        <v>100.0</v>
      </c>
      <c r="J40" s="37">
        <f t="shared" si="3"/>
        <v>0</v>
      </c>
    </row>
    <row r="41" ht="15.75" customHeight="1">
      <c r="A41" s="51"/>
      <c r="B41" s="52"/>
      <c r="C41" s="49" t="s">
        <v>102</v>
      </c>
      <c r="D41" s="33" t="s">
        <v>103</v>
      </c>
      <c r="E41" s="33" t="s">
        <v>104</v>
      </c>
      <c r="F41" s="50"/>
      <c r="G41" s="35">
        <v>0.0</v>
      </c>
      <c r="H41" s="36"/>
      <c r="I41" s="36"/>
      <c r="J41" s="37">
        <f>G41</f>
        <v>0</v>
      </c>
    </row>
    <row r="42" ht="15.75" customHeight="1">
      <c r="A42" s="51"/>
      <c r="B42" s="52"/>
      <c r="C42" s="49" t="s">
        <v>105</v>
      </c>
      <c r="D42" s="33" t="s">
        <v>106</v>
      </c>
      <c r="E42" s="33" t="s">
        <v>107</v>
      </c>
      <c r="F42" s="50"/>
      <c r="G42" s="35">
        <v>0.0</v>
      </c>
      <c r="H42" s="36">
        <v>2000.0</v>
      </c>
      <c r="I42" s="36">
        <v>100.0</v>
      </c>
      <c r="J42" s="37">
        <f t="shared" ref="J42:J44" si="4">IF((I42*G42)&gt;H42,H42,I42*G42)</f>
        <v>0</v>
      </c>
    </row>
    <row r="43" ht="15.75" customHeight="1">
      <c r="A43" s="51"/>
      <c r="B43" s="52"/>
      <c r="C43" s="49" t="s">
        <v>108</v>
      </c>
      <c r="D43" s="33" t="s">
        <v>109</v>
      </c>
      <c r="E43" s="36" t="s">
        <v>110</v>
      </c>
      <c r="F43" s="50"/>
      <c r="G43" s="35">
        <v>0.0</v>
      </c>
      <c r="H43" s="36">
        <v>200.0</v>
      </c>
      <c r="I43" s="36">
        <v>50.0</v>
      </c>
      <c r="J43" s="37">
        <f t="shared" si="4"/>
        <v>0</v>
      </c>
    </row>
    <row r="44" ht="15.75" customHeight="1">
      <c r="A44" s="51"/>
      <c r="B44" s="52"/>
      <c r="C44" s="49" t="s">
        <v>111</v>
      </c>
      <c r="D44" s="33" t="s">
        <v>112</v>
      </c>
      <c r="E44" s="33" t="s">
        <v>113</v>
      </c>
      <c r="F44" s="50"/>
      <c r="G44" s="35">
        <v>0.0</v>
      </c>
      <c r="H44" s="36">
        <v>2000.0</v>
      </c>
      <c r="I44" s="36">
        <v>200.0</v>
      </c>
      <c r="J44" s="37">
        <f t="shared" si="4"/>
        <v>0</v>
      </c>
    </row>
    <row r="45" ht="15.75" customHeight="1">
      <c r="A45" s="53"/>
      <c r="B45" s="54"/>
      <c r="C45" s="55" t="s">
        <v>114</v>
      </c>
      <c r="D45" s="6"/>
      <c r="E45" s="6"/>
      <c r="F45" s="6"/>
      <c r="G45" s="6"/>
      <c r="H45" s="6"/>
      <c r="I45" s="7"/>
      <c r="J45" s="56">
        <f>SUM(J33:J44)</f>
        <v>0</v>
      </c>
    </row>
    <row r="46" ht="61.5" customHeight="1">
      <c r="A46" s="57" t="s">
        <v>115</v>
      </c>
      <c r="B46" s="48"/>
      <c r="C46" s="38" t="s">
        <v>116</v>
      </c>
      <c r="D46" s="33" t="s">
        <v>117</v>
      </c>
      <c r="E46" s="33" t="s">
        <v>118</v>
      </c>
      <c r="F46" s="39"/>
      <c r="G46" s="35">
        <v>0.0</v>
      </c>
      <c r="H46" s="36">
        <v>1000.0</v>
      </c>
      <c r="I46" s="36">
        <v>25.0</v>
      </c>
      <c r="J46" s="37">
        <f t="shared" ref="J46:J56" si="5">IF((I46*G46)&gt;H46,H46,I46*G46)</f>
        <v>0</v>
      </c>
    </row>
    <row r="47" ht="15.75" customHeight="1">
      <c r="A47" s="51"/>
      <c r="B47" s="52"/>
      <c r="C47" s="38" t="s">
        <v>119</v>
      </c>
      <c r="D47" s="58" t="s">
        <v>120</v>
      </c>
      <c r="E47" s="58" t="s">
        <v>121</v>
      </c>
      <c r="F47" s="59"/>
      <c r="G47" s="35">
        <v>0.0</v>
      </c>
      <c r="H47" s="36">
        <v>1500.0</v>
      </c>
      <c r="I47" s="36">
        <v>50.0</v>
      </c>
      <c r="J47" s="37">
        <f t="shared" si="5"/>
        <v>0</v>
      </c>
    </row>
    <row r="48" ht="15.75" customHeight="1">
      <c r="A48" s="51"/>
      <c r="B48" s="52"/>
      <c r="C48" s="38" t="s">
        <v>122</v>
      </c>
      <c r="D48" s="58" t="s">
        <v>123</v>
      </c>
      <c r="E48" s="58" t="s">
        <v>124</v>
      </c>
      <c r="F48" s="59"/>
      <c r="G48" s="35">
        <v>0.0</v>
      </c>
      <c r="H48" s="36">
        <v>1500.0</v>
      </c>
      <c r="I48" s="36">
        <v>100.0</v>
      </c>
      <c r="J48" s="37">
        <f t="shared" si="5"/>
        <v>0</v>
      </c>
    </row>
    <row r="49" ht="15.75" customHeight="1">
      <c r="A49" s="51"/>
      <c r="B49" s="52"/>
      <c r="C49" s="38" t="s">
        <v>125</v>
      </c>
      <c r="D49" s="58" t="s">
        <v>120</v>
      </c>
      <c r="E49" s="58" t="s">
        <v>121</v>
      </c>
      <c r="F49" s="59"/>
      <c r="G49" s="35">
        <v>0.0</v>
      </c>
      <c r="H49" s="36">
        <v>2000.0</v>
      </c>
      <c r="I49" s="36">
        <v>50.0</v>
      </c>
      <c r="J49" s="37">
        <f t="shared" si="5"/>
        <v>0</v>
      </c>
    </row>
    <row r="50" ht="15.75" customHeight="1">
      <c r="A50" s="51"/>
      <c r="B50" s="52"/>
      <c r="C50" s="38" t="s">
        <v>126</v>
      </c>
      <c r="D50" s="58" t="s">
        <v>123</v>
      </c>
      <c r="E50" s="58" t="s">
        <v>127</v>
      </c>
      <c r="F50" s="59"/>
      <c r="G50" s="35">
        <v>0.0</v>
      </c>
      <c r="H50" s="36">
        <v>2000.0</v>
      </c>
      <c r="I50" s="36">
        <v>150.0</v>
      </c>
      <c r="J50" s="37">
        <f t="shared" si="5"/>
        <v>0</v>
      </c>
    </row>
    <row r="51" ht="15.75" customHeight="1">
      <c r="A51" s="51"/>
      <c r="B51" s="52"/>
      <c r="C51" s="38" t="s">
        <v>128</v>
      </c>
      <c r="D51" s="58" t="s">
        <v>120</v>
      </c>
      <c r="E51" s="58" t="s">
        <v>121</v>
      </c>
      <c r="F51" s="59"/>
      <c r="G51" s="35">
        <v>0.0</v>
      </c>
      <c r="H51" s="36">
        <v>3000.0</v>
      </c>
      <c r="I51" s="36">
        <v>50.0</v>
      </c>
      <c r="J51" s="37">
        <f t="shared" si="5"/>
        <v>0</v>
      </c>
    </row>
    <row r="52" ht="64.5" customHeight="1">
      <c r="A52" s="51"/>
      <c r="B52" s="52"/>
      <c r="C52" s="12" t="s">
        <v>129</v>
      </c>
      <c r="D52" s="60" t="s">
        <v>130</v>
      </c>
      <c r="E52" s="60" t="s">
        <v>131</v>
      </c>
      <c r="F52" s="61" t="s">
        <v>132</v>
      </c>
      <c r="G52" s="35">
        <v>0.0</v>
      </c>
      <c r="H52" s="36">
        <v>300.0</v>
      </c>
      <c r="I52" s="36">
        <v>50.0</v>
      </c>
      <c r="J52" s="37">
        <f t="shared" si="5"/>
        <v>0</v>
      </c>
    </row>
    <row r="53" ht="15.75" customHeight="1">
      <c r="A53" s="51"/>
      <c r="B53" s="52"/>
      <c r="C53" s="32"/>
      <c r="D53" s="32"/>
      <c r="E53" s="32"/>
      <c r="F53" s="62" t="s">
        <v>133</v>
      </c>
      <c r="G53" s="35">
        <v>0.0</v>
      </c>
      <c r="H53" s="36">
        <v>3000.0</v>
      </c>
      <c r="I53" s="36">
        <v>200.0</v>
      </c>
      <c r="J53" s="37">
        <f t="shared" si="5"/>
        <v>0</v>
      </c>
    </row>
    <row r="54" ht="15.75" customHeight="1">
      <c r="A54" s="51"/>
      <c r="B54" s="52"/>
      <c r="C54" s="38" t="s">
        <v>134</v>
      </c>
      <c r="D54" s="33" t="s">
        <v>135</v>
      </c>
      <c r="E54" s="33" t="s">
        <v>136</v>
      </c>
      <c r="F54" s="39"/>
      <c r="G54" s="35">
        <v>0.0</v>
      </c>
      <c r="H54" s="36">
        <v>500.0</v>
      </c>
      <c r="I54" s="36">
        <v>10.0</v>
      </c>
      <c r="J54" s="37">
        <f t="shared" si="5"/>
        <v>0</v>
      </c>
    </row>
    <row r="55" ht="15.75" customHeight="1">
      <c r="A55" s="51"/>
      <c r="B55" s="52"/>
      <c r="C55" s="38" t="s">
        <v>137</v>
      </c>
      <c r="D55" s="58" t="s">
        <v>138</v>
      </c>
      <c r="E55" s="33" t="s">
        <v>139</v>
      </c>
      <c r="F55" s="39"/>
      <c r="G55" s="35">
        <v>0.0</v>
      </c>
      <c r="H55" s="36">
        <v>500.0</v>
      </c>
      <c r="I55" s="36">
        <v>50.0</v>
      </c>
      <c r="J55" s="37">
        <f t="shared" si="5"/>
        <v>0</v>
      </c>
    </row>
    <row r="56" ht="36.75" customHeight="1">
      <c r="A56" s="51"/>
      <c r="B56" s="52"/>
      <c r="C56" s="38" t="s">
        <v>140</v>
      </c>
      <c r="D56" s="58" t="s">
        <v>141</v>
      </c>
      <c r="E56" s="33" t="s">
        <v>142</v>
      </c>
      <c r="F56" s="63"/>
      <c r="G56" s="35">
        <v>0.0</v>
      </c>
      <c r="H56" s="36">
        <v>200.0</v>
      </c>
      <c r="I56" s="36">
        <v>50.0</v>
      </c>
      <c r="J56" s="37">
        <f t="shared" si="5"/>
        <v>0</v>
      </c>
    </row>
    <row r="57" ht="15.75" customHeight="1">
      <c r="A57" s="53"/>
      <c r="B57" s="54"/>
      <c r="C57" s="64"/>
      <c r="D57" s="6"/>
      <c r="E57" s="6"/>
      <c r="F57" s="6"/>
      <c r="G57" s="6"/>
      <c r="H57" s="6"/>
      <c r="I57" s="7"/>
      <c r="J57" s="65">
        <f>SUM(J46:J56)</f>
        <v>0</v>
      </c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ht="15.75" customHeight="1">
      <c r="A60" s="1"/>
      <c r="B60" s="1"/>
      <c r="C60" s="66" t="s">
        <v>143</v>
      </c>
      <c r="D60" s="67"/>
      <c r="E60" s="1"/>
      <c r="F60" s="1"/>
      <c r="G60" s="1"/>
      <c r="H60" s="1"/>
      <c r="I60" s="1"/>
      <c r="J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ht="15.75" customHeight="1">
      <c r="A66" s="1"/>
      <c r="B66" s="1"/>
      <c r="C66" s="68" t="s">
        <v>144</v>
      </c>
      <c r="D66" s="1"/>
      <c r="E66" s="69" t="s">
        <v>145</v>
      </c>
      <c r="F66" s="70"/>
      <c r="G66" s="1"/>
      <c r="H66" s="1"/>
      <c r="I66" s="1"/>
      <c r="J66" s="1"/>
    </row>
    <row r="67" ht="15.75" customHeight="1">
      <c r="A67" s="1"/>
      <c r="B67" s="1"/>
      <c r="C67" s="71" t="s">
        <v>146</v>
      </c>
      <c r="D67" s="1"/>
      <c r="E67" s="71" t="s">
        <v>147</v>
      </c>
      <c r="G67" s="1"/>
      <c r="H67" s="1"/>
      <c r="I67" s="1"/>
      <c r="J67" s="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C2:D2"/>
    <mergeCell ref="D8:D11"/>
    <mergeCell ref="E8:E11"/>
    <mergeCell ref="F8:F11"/>
    <mergeCell ref="G8:G11"/>
    <mergeCell ref="H8:H11"/>
    <mergeCell ref="I8:I11"/>
    <mergeCell ref="J8:J11"/>
    <mergeCell ref="B19:B20"/>
    <mergeCell ref="B21:B25"/>
    <mergeCell ref="A33:B45"/>
    <mergeCell ref="A46:B57"/>
    <mergeCell ref="C52:C53"/>
    <mergeCell ref="D52:D53"/>
    <mergeCell ref="E52:E53"/>
    <mergeCell ref="C24:C25"/>
    <mergeCell ref="J24:J25"/>
    <mergeCell ref="D25:G25"/>
    <mergeCell ref="B26:B31"/>
    <mergeCell ref="B32:I32"/>
    <mergeCell ref="C45:I45"/>
    <mergeCell ref="C57:I57"/>
    <mergeCell ref="E66:F66"/>
    <mergeCell ref="E67:F67"/>
    <mergeCell ref="C1:D1"/>
    <mergeCell ref="F1:J1"/>
    <mergeCell ref="F2:J2"/>
    <mergeCell ref="F3:J3"/>
    <mergeCell ref="F4:J4"/>
    <mergeCell ref="A7:A32"/>
    <mergeCell ref="B8:B18"/>
  </mergeCells>
  <printOptions/>
  <pageMargins bottom="0.75" footer="0.0" header="0.0" left="0.25" right="0.25" top="0.75"/>
  <pageSetup fitToHeight="0"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2022-04-29T19:12:33Z</dcterms:created>
  <dc:creator>Microsoft</dc:creator>
</cp:coreProperties>
</file>