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P ESCOTEIRA PADRÃO 2022(V1.6)" sheetId="1" r:id="rId4"/>
  </sheets>
  <definedNames/>
  <calcPr/>
  <extLst>
    <ext uri="GoogleSheetsCustomDataVersion2">
      <go:sheetsCustomData xmlns:go="http://customooxmlschemas.google.com/" r:id="rId5" roundtripDataChecksum="aSuKjZDAznQoU9StLlu3Lg5WovP35DMQ9VHT7xMfSa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6">
      <text>
        <t xml:space="preserve">======
ID#AAABlwOU_8g
Microsoft    (2025-06-17 11:03:01)
informar as datas de lançamento no Paxtu/mAPPa</t>
      </text>
    </comment>
    <comment authorId="0" ref="F14">
      <text>
        <t xml:space="preserve">======
ID#AAABlwOU_8c
Microsoft    (2025-06-17 11:03:01)
informar as datas de lançamento no Paxtu/mAPPa</t>
      </text>
    </comment>
    <comment authorId="0" ref="F12">
      <text>
        <t xml:space="preserve">======
ID#AAABlwOU_8Y
Microsoft    (2025-06-17 11:03:01)
informar as datas de lançamento no Paxtu/mAPPa</t>
      </text>
    </comment>
    <comment authorId="0" ref="F4">
      <text>
        <t xml:space="preserve">======
ID#AAABlwOU_8Q
Microsoft    (2025-06-17 11:03:01)
1 – 8 Jovens 3000 pontos
9 – 16 Jovens 3500 pontos
17 – 24 Jovens 4000 pontos
24 – 32 Jovens 5000 pontos</t>
      </text>
    </comment>
    <comment authorId="0" ref="F30">
      <text>
        <t xml:space="preserve">======
ID#AAABlwOU_8U
Microsoft    (2025-06-17 11:03:01)
informar as datas de lançamento no Paxtu/mAPPa</t>
      </text>
    </comment>
    <comment authorId="0" ref="F21">
      <text>
        <t xml:space="preserve">======
ID#AAABlwOU_8I
Microsoft    (2025-06-17 11:03:01)
informar as datas de lançamento no Paxtu/mAPPa</t>
      </text>
    </comment>
    <comment authorId="0" ref="G40">
      <text>
        <t xml:space="preserve">======
ID#AAABlwOU_8M
Microsoft    (2025-06-17 11:03:01)
Informar o valor total dos Distintivos Especiais. 
30 x QTD - Para modalidade obrigatoria;
15 x QTD - para outras modalidades</t>
      </text>
    </comment>
    <comment authorId="0" ref="F45">
      <text>
        <t xml:space="preserve">======
ID#AAABlwOU_8A
Microsoft    (2025-06-17 11:03:01)
informar as datas de lançamento no Paxtu/mAPPa</t>
      </text>
    </comment>
    <comment authorId="0" ref="F53">
      <text>
        <t xml:space="preserve">======
ID#AAABlwOU_8E
Microsoft    (2025-06-17 11:03:01)
informar as datas de lançamento no Paxtu/mAPPa</t>
      </text>
    </comment>
    <comment authorId="0" ref="F13">
      <text>
        <t xml:space="preserve">======
ID#AAABlwOU_78
Microsoft    (2025-06-17 11:03:01)
informar as datas de lançamento no Paxtu/mAPPa</t>
      </text>
    </comment>
    <comment authorId="0" ref="G19">
      <text>
        <t xml:space="preserve">======
ID#AAABlwOU_70
Microsoft    (2025-06-17 11:03:01)
SE não houve crescimento informar 0 (zero)</t>
      </text>
    </comment>
    <comment authorId="0" ref="F26">
      <text>
        <t xml:space="preserve">======
ID#AAABlwOU_7w
Microsoft    (2025-06-17 11:03:01)
informar as datas de lançamento no Paxtu/mAPPa</t>
      </text>
    </comment>
    <comment authorId="0" ref="F28">
      <text>
        <t xml:space="preserve">======
ID#AAABlwOU_74
Microsoft    (2025-06-17 11:03:01)
informar as datas de lançamento no Paxtu/mAPPa</t>
      </text>
    </comment>
    <comment authorId="0" ref="G20">
      <text>
        <t xml:space="preserve">======
ID#AAABlwOU_7o
Informar    (2025-06-17 11:03:01)
0 - Não tem 100% da frequencia lançada no Paxtu
1 - Tenho 100% da frequencia lançada no Paxtu</t>
      </text>
    </comment>
    <comment authorId="0" ref="F24">
      <text>
        <t xml:space="preserve">======
ID#AAABlwOU_7s
Microsoft    (2025-06-17 11:03:01)
informar as datas de lançamento no Paxtu/mAPPa</t>
      </text>
    </comment>
    <comment authorId="0" ref="F29">
      <text>
        <t xml:space="preserve">======
ID#AAABlwOU_7g
Microsoft    (2025-06-17 11:03:01)
informar as datas de lançamento no Paxtu/mAPPa</t>
      </text>
    </comment>
    <comment authorId="0" ref="F27">
      <text>
        <t xml:space="preserve">======
ID#AAABlwOU_7c
Microsoft    (2025-06-17 11:03:01)
informar as datas de lançamento no Paxtu/mAPPa</t>
      </text>
    </comment>
    <comment authorId="0" ref="G18">
      <text>
        <t xml:space="preserve">======
ID#AAABlwOU_7k
Informar    (2025-06-17 11:03:01)
0 - Não participou
1 - Participou</t>
      </text>
    </comment>
    <comment authorId="0" ref="F15">
      <text>
        <t xml:space="preserve">======
ID#AAABlwOU_7Q
Microsoft    (2025-06-17 11:03:01)
informar as datas de lançamento no Paxtu/mAPPa</t>
      </text>
    </comment>
    <comment authorId="0" ref="F8">
      <text>
        <t xml:space="preserve">======
ID#AAABlwOU_7M
Microsoft    (2025-06-17 11:03:01)
informar as datas de lançamento no Paxtu/mAPPa</t>
      </text>
    </comment>
    <comment authorId="0" ref="F23">
      <text>
        <t xml:space="preserve">======
ID#AAABlwOU_7Y
Microsoft    (2025-06-17 11:03:01)
informar as datas de lançamento no Paxtu/mAPPa</t>
      </text>
    </comment>
    <comment authorId="0" ref="F22">
      <text>
        <t xml:space="preserve">======
ID#AAABlwOU_7U
Microsoft    (2025-06-17 11:03:01)
informar as datas de lançamento no Paxtu/mAPPa</t>
      </text>
    </comment>
    <comment authorId="0" ref="F54">
      <text>
        <t xml:space="preserve">======
ID#AAABlwOU_7I
Microsoft    (2025-06-17 11:03:01)
informar as datas de lançamento no Paxtu/mAPPa</t>
      </text>
    </comment>
  </commentList>
  <extLst>
    <ext uri="GoogleSheetsCustomDataVersion2">
      <go:sheetsCustomData xmlns:go="http://customooxmlschemas.google.com/" r:id="rId1" roundtripDataSignature="AMtx7mgwfRaex2ojQAWmlA0cqsxswciqoQ=="/>
    </ext>
  </extLst>
</comments>
</file>

<file path=xl/sharedStrings.xml><?xml version="1.0" encoding="utf-8"?>
<sst xmlns="http://schemas.openxmlformats.org/spreadsheetml/2006/main" count="160" uniqueCount="144">
  <si>
    <t xml:space="preserve">       RAMO ESCOTEIRO</t>
  </si>
  <si>
    <t>Grupo Escoteiro:</t>
  </si>
  <si>
    <t xml:space="preserve">       TROPA ESCOTEIRA PADRÃO 2025</t>
  </si>
  <si>
    <t>Tropa:</t>
  </si>
  <si>
    <t>Chefe de Seção:</t>
  </si>
  <si>
    <t>Pontuação:</t>
  </si>
  <si>
    <t>ITENS</t>
  </si>
  <si>
    <t>DESCRIÇÃO</t>
  </si>
  <si>
    <t>PONTUAÇÃO</t>
  </si>
  <si>
    <t>DATAS DOS REGISTROS</t>
  </si>
  <si>
    <t>QTD DO ITEM</t>
  </si>
  <si>
    <t>MAXIMO</t>
  </si>
  <si>
    <t>PTS P/ TRF</t>
  </si>
  <si>
    <t>PONTOS</t>
  </si>
  <si>
    <t>GESTÃO</t>
  </si>
  <si>
    <t>Número de Membros da Tropa
Pontuação Mínima</t>
  </si>
  <si>
    <t>Membros ativos no PAXTU</t>
  </si>
  <si>
    <t xml:space="preserve">1 – 8 Jovens 3000 pontos
9 – 16 Jovens 3500 pontos
17 – 24 Jovens 4000 pontos
24 – 32 Jovens 5000 pontos </t>
  </si>
  <si>
    <t>PLANEJAMENTO</t>
  </si>
  <si>
    <t xml:space="preserve">1 - Ciclo de Programa: </t>
  </si>
  <si>
    <t>Ata da Corte de Honra no PAXTU</t>
  </si>
  <si>
    <t xml:space="preserve">500 pontos por ciclo
limitada a 2 ciclos
</t>
  </si>
  <si>
    <t xml:space="preserve">      Avaliação</t>
  </si>
  <si>
    <t xml:space="preserve">      Planejamento</t>
  </si>
  <si>
    <t xml:space="preserve">      Calendário</t>
  </si>
  <si>
    <t>2 - Assembleia de Tropa</t>
  </si>
  <si>
    <t>Foto das assembleias realizadas. Enviar via-email</t>
  </si>
  <si>
    <t>250 pontos por ciclo limitada a 500 pontos</t>
  </si>
  <si>
    <t xml:space="preserve">3 - Eleição de Monitores </t>
  </si>
  <si>
    <t>Registro no PAXTU das escolhas feitas conforme processo democrático</t>
  </si>
  <si>
    <t>100 pontos por eleição limitada a 200 pontos</t>
  </si>
  <si>
    <t>4 - Reunião de Corte de Honra</t>
  </si>
  <si>
    <t>Ata das reuniões no PAXTU</t>
  </si>
  <si>
    <t>50 pontos por reunião</t>
  </si>
  <si>
    <t>5 - Conselho de Patrulha</t>
  </si>
  <si>
    <t>Atas dos Conselhos no PAXTU</t>
  </si>
  <si>
    <t>20 pontos por Conselho</t>
  </si>
  <si>
    <t>6 -Treinamento de Graduados</t>
  </si>
  <si>
    <t>Treinamentos realizados no ano
Registro no PAXTU</t>
  </si>
  <si>
    <t>150 pontos por ciclo limitada a 300</t>
  </si>
  <si>
    <t>7 - Reunião de Escotistas da Seção</t>
  </si>
  <si>
    <t>Para pontuar, realizar pelo menos             2 reuniões no mês                                  “Vale a palavra escoteira”</t>
  </si>
  <si>
    <t>20 pontos por mês   limitada a 200 pontos</t>
  </si>
  <si>
    <t>8 - Participação na Seção Padrão do ano anterior</t>
  </si>
  <si>
    <t>Relatório da Região</t>
  </si>
  <si>
    <t>100 pontos.</t>
  </si>
  <si>
    <t>EFETIVO</t>
  </si>
  <si>
    <t>9 - Crescimento</t>
  </si>
  <si>
    <t>Número maior de jovens em relação ao ano anterior</t>
  </si>
  <si>
    <t>100 pontos se maior que ano anterior</t>
  </si>
  <si>
    <t>10 - Frequência</t>
  </si>
  <si>
    <t>100% Registro no PAXTU</t>
  </si>
  <si>
    <t>200 pontos.</t>
  </si>
  <si>
    <t>ATIVIDADES ESPECÍFICAS</t>
  </si>
  <si>
    <t>11 - Acampamento / Acantonamento</t>
  </si>
  <si>
    <t>Somente atividade da Seção. Registro da programação e fotos no PAXTU.</t>
  </si>
  <si>
    <t>200 pontos                limitada a 400 pontos</t>
  </si>
  <si>
    <t>12 - Jornada Escoteira</t>
  </si>
  <si>
    <t>Registro da programação no PAXTU com fotos</t>
  </si>
  <si>
    <t>400 pontos cada</t>
  </si>
  <si>
    <t>13 - Atividade de Patrulha</t>
  </si>
  <si>
    <t>Atividades de patrulha planejadas e realizadas, registradas no PAXTU</t>
  </si>
  <si>
    <t xml:space="preserve">300 pontos. </t>
  </si>
  <si>
    <t>14 - Divulgação das atividades nos meios de divulgação da Seção, do Grupo e da Região</t>
  </si>
  <si>
    <t>Link da divulgação das atividades em suas redes.</t>
  </si>
  <si>
    <t>20 pontos por atividade divulgada, limitado a                  100 pontos</t>
  </si>
  <si>
    <t>ATIVIDADES EXTERNAS</t>
  </si>
  <si>
    <t>15 - Participação em atividades nacionais (Jamboree Nacional...)</t>
  </si>
  <si>
    <t>Registro no PAXTU</t>
  </si>
  <si>
    <t>100 pontos por tropa presente na atividade</t>
  </si>
  <si>
    <t>16  - Participação em atividades regionais do Paraná (Jogos da Fraternidade, Acampamento Regional....)</t>
  </si>
  <si>
    <t>Participação de cada jovem registrada no PAXTU</t>
  </si>
  <si>
    <t>100 pontos por participação da tropa</t>
  </si>
  <si>
    <t>17 - Participação em Fóruns (Nacional ou Regional)</t>
  </si>
  <si>
    <t>50 pontos por jovem participante</t>
  </si>
  <si>
    <t xml:space="preserve">18 - Participação em Assembleia de Grupo e Assembleia Regional </t>
  </si>
  <si>
    <t>Participação da tropa nos processos democráticos de nível local e regional registrada no PAXTU</t>
  </si>
  <si>
    <t>100 pontos por Tropa presente na atividade</t>
  </si>
  <si>
    <t>19 - Atividade com outra seção do Ramo</t>
  </si>
  <si>
    <t>100 pontos por atividade, limitado a uma por ciclo</t>
  </si>
  <si>
    <t>TOTAL DE PONTOS DE GESTÃO</t>
  </si>
  <si>
    <t>PROGRESSÃO</t>
  </si>
  <si>
    <t>20 - Período Introdutório</t>
  </si>
  <si>
    <t>10 pontos                                    por jovem no nível</t>
  </si>
  <si>
    <t>21 - Progressão: Pista</t>
  </si>
  <si>
    <t>10 pontos                                  por jovem no nível</t>
  </si>
  <si>
    <t>22 - Progressão: Trilha</t>
  </si>
  <si>
    <t>10 pontos                                     por jovem no nível</t>
  </si>
  <si>
    <t>23 - Progressão: Rumo</t>
  </si>
  <si>
    <t>24 - Progressão: Travessia</t>
  </si>
  <si>
    <t>25 - Especialidades no Ano</t>
  </si>
  <si>
    <t>Pontua toda e qualquer especialidade conquistada no período</t>
  </si>
  <si>
    <t>10 pontos                                    por nível conquistado</t>
  </si>
  <si>
    <t>26 - Cordões: Verde/Amarelo</t>
  </si>
  <si>
    <t>50 pontos                                    por cordão conquistado</t>
  </si>
  <si>
    <t>27 - Cordões: Vermelho/Branco</t>
  </si>
  <si>
    <t>100 pontos                                  por cordão conquistado</t>
  </si>
  <si>
    <t>28 - Distintivos de Modalidade:
- Aviador
- Grumete
- Explorador</t>
  </si>
  <si>
    <t>Número de Insígnias de Modalidade conquistadas.                  Registro no PAXTU</t>
  </si>
  <si>
    <t>30 pontos para cada modalidade obrigatória;
15 pontos para outras modalidades</t>
  </si>
  <si>
    <r>
      <rPr>
        <rFont val="Calibri"/>
        <b/>
        <color theme="1"/>
        <sz val="10.0"/>
      </rPr>
      <t xml:space="preserve">29 - Insígnias de Interesse Especial:                     </t>
    </r>
    <r>
      <rPr>
        <rFont val="Calibri"/>
        <b val="0"/>
        <color theme="1"/>
        <sz val="10.0"/>
      </rPr>
      <t>Ação Comunitária</t>
    </r>
    <r>
      <rPr>
        <rFont val="Calibri"/>
        <b/>
        <color theme="1"/>
        <sz val="10.0"/>
      </rPr>
      <t xml:space="preserve">                                                - </t>
    </r>
    <r>
      <rPr>
        <rFont val="Calibri"/>
        <b val="0"/>
        <color theme="1"/>
        <sz val="10.0"/>
      </rPr>
      <t xml:space="preserve">Lusofonia    </t>
    </r>
    <r>
      <rPr>
        <rFont val="Calibri"/>
        <b/>
        <color theme="1"/>
        <sz val="10.0"/>
      </rPr>
      <t xml:space="preserve">                                                                      -</t>
    </r>
    <r>
      <rPr>
        <rFont val="Calibri"/>
        <b val="0"/>
        <color theme="1"/>
        <sz val="10.0"/>
      </rPr>
      <t xml:space="preserve"> Cone Sul</t>
    </r>
    <r>
      <rPr>
        <rFont val="Calibri"/>
        <b/>
        <color theme="1"/>
        <sz val="10.0"/>
      </rPr>
      <t xml:space="preserve">                                                                                         </t>
    </r>
    <r>
      <rPr>
        <rFont val="Calibri"/>
        <b val="0"/>
        <color theme="1"/>
        <sz val="10.0"/>
      </rPr>
      <t>Aprender</t>
    </r>
    <r>
      <rPr>
        <rFont val="Calibri"/>
        <b/>
        <color theme="1"/>
        <sz val="10.0"/>
      </rPr>
      <t xml:space="preserve">                                                                              - Tribo da Terra:  </t>
    </r>
    <r>
      <rPr>
        <rFont val="Calibri"/>
        <b val="0"/>
        <color theme="1"/>
        <sz val="10.0"/>
      </rPr>
      <t>Campeões da Natureza; Energia Solar; Reduzir, Reciclar, Reutilizar</t>
    </r>
  </si>
  <si>
    <t>Número de Insígnias de Interesse Especial conquistadas.                     Registro no PAXTU.</t>
  </si>
  <si>
    <t xml:space="preserve">100 pontos                                por insígnia conquistada </t>
  </si>
  <si>
    <r>
      <rPr>
        <rFont val="Calibri"/>
        <b val="0"/>
        <color theme="1"/>
        <sz val="10.0"/>
      </rPr>
      <t>3</t>
    </r>
    <r>
      <rPr>
        <rFont val="Calibri"/>
        <b/>
        <color theme="1"/>
        <sz val="10.0"/>
      </rPr>
      <t xml:space="preserve">0 - Insígnias Opcionais                                              </t>
    </r>
    <r>
      <rPr>
        <rFont val="Calibri"/>
        <b val="0"/>
        <color theme="1"/>
        <sz val="10.0"/>
      </rPr>
      <t xml:space="preserve">Mensageiros da Paz </t>
    </r>
  </si>
  <si>
    <t>Número de Insígnias Opcionais conquistadas. Registro no PAXTU</t>
  </si>
  <si>
    <t>100 pontos por novo projeto</t>
  </si>
  <si>
    <t>31 - Distintivo Especial</t>
  </si>
  <si>
    <t>Número de distintivos especiais conquistados. Registro no PAXTU</t>
  </si>
  <si>
    <t>200 pontos por Lis de Ouro conquistado</t>
  </si>
  <si>
    <t>TOTAL DE PONTOS DE PROGRESSÃO</t>
  </si>
  <si>
    <t>ESCOTISTAS</t>
  </si>
  <si>
    <t>32 - Participação em Encontros do Ramo</t>
  </si>
  <si>
    <t>Escotistas participantes (presencial ou virtual). Lista de Presença</t>
  </si>
  <si>
    <t>25 pontos por participante por encontro</t>
  </si>
  <si>
    <t>33 - Participação no Curso Preliminar</t>
  </si>
  <si>
    <t>Número de Escotistas participantes. Registro no PAXTU</t>
  </si>
  <si>
    <t>50 pontos por participante</t>
  </si>
  <si>
    <t>34 - Conclusão do Nível Preliminar</t>
  </si>
  <si>
    <t>Número de Escotistas que concluíram o nível, conforme aprovação do APF.                Registro no PAXTU</t>
  </si>
  <si>
    <t xml:space="preserve">100 pontos                                 por nível concluído </t>
  </si>
  <si>
    <t>35 - Participação no Curso Intermediário do Ramo</t>
  </si>
  <si>
    <t>36 - Conclusão do Nível Intermediário do Ramo</t>
  </si>
  <si>
    <t>Número de Escotistas que concluíram o nível, conforme aprovação do APF                Registro no PAXTU</t>
  </si>
  <si>
    <t>150 pontos                                  por nível concluído</t>
  </si>
  <si>
    <t>37 - Participação no Curso Avançado do Ramo</t>
  </si>
  <si>
    <t>38 - Conclusão do Nível Avançado do Ramo</t>
  </si>
  <si>
    <r>
      <rPr>
        <rFont val="Calibri"/>
        <color theme="1"/>
        <sz val="10.0"/>
      </rPr>
      <t xml:space="preserve">Número de Escotistas que concluíram o nível </t>
    </r>
    <r>
      <rPr>
        <rFont val="Calibri"/>
        <b/>
        <color theme="1"/>
        <sz val="10.0"/>
      </rPr>
      <t>no ano</t>
    </r>
    <r>
      <rPr>
        <rFont val="Calibri"/>
        <color theme="1"/>
        <sz val="10.0"/>
      </rPr>
      <t xml:space="preserve">                                        Número de Escotistas que concluíram o nível </t>
    </r>
    <r>
      <rPr>
        <rFont val="Calibri"/>
        <b/>
        <color theme="1"/>
        <sz val="10.0"/>
      </rPr>
      <t>em anos anteriore</t>
    </r>
    <r>
      <rPr>
        <rFont val="Calibri"/>
        <color theme="1"/>
        <sz val="10.0"/>
      </rPr>
      <t>s                                 aprovação do APF e Reg no PAXTU</t>
    </r>
  </si>
  <si>
    <t>200 pontos                                  por nível concluído                                   50 pontos por nível concluídos em anos anteriores</t>
  </si>
  <si>
    <t>Em anos anteriores</t>
  </si>
  <si>
    <t>Concluído no ano corrente</t>
  </si>
  <si>
    <t>39 - Apoio ao Ramo em Atividades</t>
  </si>
  <si>
    <t>Contribuir com a coordenação ou aplicação de atividades em         atividades regionais e/ou distritais              propostas pela UEB/PR</t>
  </si>
  <si>
    <t>10 pontos por atividade</t>
  </si>
  <si>
    <t>40 - Conclusão de módulos e oficinas</t>
  </si>
  <si>
    <t>Número de módulos e oficinas</t>
  </si>
  <si>
    <t>50 pontos                                    por módulo e oficina</t>
  </si>
  <si>
    <t>41 - Ficha Boa Ideia elaborada</t>
  </si>
  <si>
    <t>Fichas elaboradas e enviadas para a Coordenação do Ramo</t>
  </si>
  <si>
    <t>50 pontos por ficha, limitado a 200 pontos (4 fichas)</t>
  </si>
  <si>
    <t>___________________, _____ de ______________ de 2025</t>
  </si>
  <si>
    <t>aaa</t>
  </si>
  <si>
    <t>bbb</t>
  </si>
  <si>
    <t>Presidente do Grupo</t>
  </si>
  <si>
    <t>Chefe de Seção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</si>
</sst>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0.0"/>
      <color theme="1"/>
      <name val="Calibri"/>
    </font>
    <font>
      <b/>
      <sz val="16.0"/>
      <color theme="1"/>
      <name val="Calibri"/>
    </font>
    <font/>
    <font>
      <b/>
      <sz val="10.0"/>
      <color theme="1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color theme="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</fills>
  <borders count="29">
    <border/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/>
    </border>
    <border>
      <left/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4" numFmtId="0" xfId="0" applyAlignment="1" applyBorder="1" applyFont="1">
      <alignment vertical="center"/>
    </xf>
    <xf borderId="4" fillId="3" fontId="4" numFmtId="0" xfId="0" applyAlignment="1" applyBorder="1" applyFill="1" applyFont="1">
      <alignment horizontal="left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readingOrder="0" vertical="center"/>
    </xf>
    <xf borderId="8" fillId="0" fontId="3" numFmtId="0" xfId="0" applyBorder="1" applyFont="1"/>
    <xf borderId="4" fillId="4" fontId="4" numFmtId="0" xfId="0" applyAlignment="1" applyBorder="1" applyFill="1" applyFont="1">
      <alignment horizontal="left"/>
    </xf>
    <xf borderId="9" fillId="5" fontId="4" numFmtId="0" xfId="0" applyAlignment="1" applyBorder="1" applyFill="1" applyFont="1">
      <alignment shrinkToFit="0" vertical="center" wrapText="1"/>
    </xf>
    <xf borderId="9" fillId="5" fontId="4" numFmtId="0" xfId="0" applyAlignment="1" applyBorder="1" applyFont="1">
      <alignment horizontal="center" shrinkToFit="0" vertical="center" wrapText="1"/>
    </xf>
    <xf borderId="10" fillId="5" fontId="4" numFmtId="0" xfId="0" applyAlignment="1" applyBorder="1" applyFont="1">
      <alignment horizontal="center"/>
    </xf>
    <xf borderId="9" fillId="5" fontId="4" numFmtId="0" xfId="0" applyAlignment="1" applyBorder="1" applyFont="1">
      <alignment horizontal="center"/>
    </xf>
    <xf borderId="11" fillId="6" fontId="4" numFmtId="0" xfId="0" applyAlignment="1" applyBorder="1" applyFill="1" applyFont="1">
      <alignment horizontal="center" textRotation="90" vertical="center"/>
    </xf>
    <xf borderId="3" fillId="5" fontId="4" numFmtId="0" xfId="0" applyAlignment="1" applyBorder="1" applyFont="1">
      <alignment textRotation="90"/>
    </xf>
    <xf borderId="10" fillId="5" fontId="4" numFmtId="0" xfId="0" applyAlignment="1" applyBorder="1" applyFont="1">
      <alignment horizontal="center" shrinkToFit="0" wrapText="1"/>
    </xf>
    <xf borderId="12" fillId="0" fontId="3" numFmtId="0" xfId="0" applyBorder="1" applyFont="1"/>
    <xf borderId="13" fillId="5" fontId="4" numFmtId="0" xfId="0" applyAlignment="1" applyBorder="1" applyFont="1">
      <alignment horizontal="center" textRotation="90" vertical="center"/>
    </xf>
    <xf borderId="3" fillId="0" fontId="4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right" vertical="center"/>
    </xf>
    <xf borderId="14" fillId="0" fontId="3" numFmtId="0" xfId="0" applyBorder="1" applyFont="1"/>
    <xf quotePrefix="1" borderId="3" fillId="0" fontId="4" numFmtId="0" xfId="0" applyAlignment="1" applyBorder="1" applyFont="1">
      <alignment shrinkToFit="0" vertical="center" wrapText="1"/>
    </xf>
    <xf borderId="15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right" vertical="center"/>
    </xf>
    <xf borderId="3" fillId="0" fontId="4" numFmtId="0" xfId="0" applyAlignment="1" applyBorder="1" applyFont="1">
      <alignment horizontal="left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ont="1">
      <alignment horizontal="center"/>
    </xf>
    <xf borderId="3" fillId="0" fontId="1" numFmtId="0" xfId="0" applyAlignment="1" applyBorder="1" applyFont="1">
      <alignment horizontal="right"/>
    </xf>
    <xf borderId="3" fillId="7" fontId="5" numFmtId="0" xfId="0" applyAlignment="1" applyBorder="1" applyFill="1" applyFont="1">
      <alignment horizontal="left" shrinkToFit="0" vertical="center" wrapText="1"/>
    </xf>
    <xf borderId="3" fillId="7" fontId="6" numFmtId="0" xfId="0" applyAlignment="1" applyBorder="1" applyFont="1">
      <alignment horizontal="center" shrinkToFit="0" vertical="center" wrapText="1"/>
    </xf>
    <xf borderId="3" fillId="3" fontId="6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/>
    </xf>
    <xf borderId="13" fillId="0" fontId="4" numFmtId="0" xfId="0" applyAlignment="1" applyBorder="1" applyFont="1">
      <alignment horizontal="center" shrinkToFit="0" vertical="center" wrapText="1"/>
    </xf>
    <xf borderId="17" fillId="3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right"/>
    </xf>
    <xf borderId="13" fillId="0" fontId="1" numFmtId="0" xfId="0" applyAlignment="1" applyBorder="1" applyFont="1">
      <alignment horizontal="right"/>
    </xf>
    <xf borderId="7" fillId="3" fontId="1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4" fillId="6" fontId="7" numFmtId="0" xfId="0" applyAlignment="1" applyBorder="1" applyFont="1">
      <alignment horizontal="center"/>
    </xf>
    <xf borderId="3" fillId="6" fontId="1" numFmtId="0" xfId="0" applyBorder="1" applyFont="1"/>
    <xf borderId="20" fillId="8" fontId="4" numFmtId="0" xfId="0" applyAlignment="1" applyBorder="1" applyFill="1" applyFont="1">
      <alignment horizontal="center" textRotation="90" vertical="center"/>
    </xf>
    <xf borderId="21" fillId="0" fontId="3" numFmtId="0" xfId="0" applyBorder="1" applyFont="1"/>
    <xf borderId="6" fillId="0" fontId="4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 vertical="center"/>
    </xf>
    <xf borderId="3" fillId="4" fontId="1" numFmtId="0" xfId="0" applyAlignment="1" applyBorder="1" applyFont="1">
      <alignment horizontal="center" vertical="center"/>
    </xf>
    <xf borderId="3" fillId="0" fontId="1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4" fillId="8" fontId="4" numFmtId="0" xfId="0" applyAlignment="1" applyBorder="1" applyFont="1">
      <alignment horizontal="center"/>
    </xf>
    <xf borderId="3" fillId="8" fontId="1" numFmtId="0" xfId="0" applyBorder="1" applyFont="1"/>
    <xf borderId="20" fillId="9" fontId="4" numFmtId="0" xfId="0" applyAlignment="1" applyBorder="1" applyFill="1" applyFont="1">
      <alignment horizontal="center" textRotation="90" vertical="center"/>
    </xf>
    <xf borderId="15" fillId="0" fontId="1" numFmtId="0" xfId="0" applyAlignment="1" applyBorder="1" applyFont="1">
      <alignment horizontal="center" shrinkToFit="0" vertical="center" wrapText="1"/>
    </xf>
    <xf borderId="3" fillId="4" fontId="1" numFmtId="0" xfId="0" applyBorder="1" applyFont="1"/>
    <xf borderId="13" fillId="10" fontId="1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shrinkToFit="0" wrapText="1"/>
    </xf>
    <xf borderId="4" fillId="9" fontId="1" numFmtId="0" xfId="0" applyAlignment="1" applyBorder="1" applyFont="1">
      <alignment horizontal="center"/>
    </xf>
    <xf borderId="3" fillId="9" fontId="1" numFmtId="0" xfId="0" applyBorder="1" applyFont="1"/>
    <xf borderId="0" fillId="0" fontId="1" numFmtId="0" xfId="0" applyAlignment="1" applyFont="1">
      <alignment readingOrder="0"/>
    </xf>
    <xf borderId="26" fillId="3" fontId="1" numFmtId="0" xfId="0" applyAlignment="1" applyBorder="1" applyFont="1">
      <alignment horizontal="center"/>
    </xf>
    <xf borderId="27" fillId="3" fontId="1" numFmtId="0" xfId="0" applyAlignment="1" applyBorder="1" applyFont="1">
      <alignment horizontal="center"/>
    </xf>
    <xf borderId="28" fillId="0" fontId="3" numFmtId="0" xfId="0" applyBorder="1" applyFon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0</xdr:rowOff>
    </xdr:from>
    <xdr:ext cx="704850" cy="885825"/>
    <xdr:pic>
      <xdr:nvPicPr>
        <xdr:cNvPr descr="Símbolo Ramo Escoteiro - Escoteiros do Brasi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3.57"/>
    <col customWidth="1" min="2" max="2" width="3.86"/>
    <col customWidth="1" min="3" max="3" width="41.14"/>
    <col customWidth="1" min="4" max="4" width="30.0"/>
    <col customWidth="1" min="5" max="5" width="24.71"/>
    <col customWidth="1" min="6" max="6" width="20.29"/>
    <col customWidth="1" min="7" max="7" width="11.43"/>
    <col customWidth="1" hidden="1" min="8" max="8" width="8.0"/>
    <col customWidth="1" hidden="1" min="9" max="9" width="9.14"/>
    <col customWidth="1" min="10" max="10" width="7.57"/>
    <col customWidth="1" min="11" max="26" width="8.71"/>
  </cols>
  <sheetData>
    <row r="1" ht="21.75" customHeight="1">
      <c r="A1" s="1"/>
      <c r="B1" s="1"/>
      <c r="C1" s="2" t="s">
        <v>0</v>
      </c>
      <c r="D1" s="3"/>
      <c r="E1" s="4" t="s">
        <v>1</v>
      </c>
      <c r="F1" s="5"/>
      <c r="G1" s="6"/>
      <c r="H1" s="6"/>
      <c r="I1" s="6"/>
      <c r="J1" s="7"/>
    </row>
    <row r="2">
      <c r="A2" s="1"/>
      <c r="B2" s="1"/>
      <c r="C2" s="8" t="s">
        <v>2</v>
      </c>
      <c r="D2" s="9"/>
      <c r="E2" s="4" t="s">
        <v>3</v>
      </c>
      <c r="F2" s="5"/>
      <c r="G2" s="6"/>
      <c r="H2" s="6"/>
      <c r="I2" s="6"/>
      <c r="J2" s="7"/>
    </row>
    <row r="3">
      <c r="A3" s="1"/>
      <c r="B3" s="1"/>
      <c r="C3" s="1"/>
      <c r="D3" s="1"/>
      <c r="E3" s="4" t="s">
        <v>4</v>
      </c>
      <c r="F3" s="5"/>
      <c r="G3" s="6"/>
      <c r="H3" s="6"/>
      <c r="I3" s="6"/>
      <c r="J3" s="7"/>
    </row>
    <row r="4">
      <c r="A4" s="1"/>
      <c r="B4" s="1"/>
      <c r="C4" s="1"/>
      <c r="D4" s="1"/>
      <c r="E4" s="4" t="s">
        <v>5</v>
      </c>
      <c r="F4" s="10">
        <f>SUM(J31,J44,J56)</f>
        <v>0</v>
      </c>
      <c r="G4" s="6"/>
      <c r="H4" s="6"/>
      <c r="I4" s="6"/>
      <c r="J4" s="7"/>
    </row>
    <row r="5">
      <c r="A5" s="1"/>
      <c r="B5" s="1"/>
      <c r="C5" s="1"/>
      <c r="D5" s="1"/>
      <c r="E5" s="1"/>
      <c r="F5" s="1"/>
      <c r="G5" s="1"/>
      <c r="H5" s="1"/>
      <c r="I5" s="1"/>
      <c r="J5" s="1"/>
    </row>
    <row r="6">
      <c r="A6" s="1"/>
      <c r="B6" s="1"/>
      <c r="C6" s="11" t="s">
        <v>6</v>
      </c>
      <c r="D6" s="12" t="s">
        <v>7</v>
      </c>
      <c r="E6" s="13" t="s">
        <v>8</v>
      </c>
      <c r="F6" s="13" t="s">
        <v>9</v>
      </c>
      <c r="G6" s="14" t="s">
        <v>10</v>
      </c>
      <c r="H6" s="14" t="s">
        <v>11</v>
      </c>
      <c r="I6" s="14" t="s">
        <v>12</v>
      </c>
      <c r="J6" s="14" t="s">
        <v>13</v>
      </c>
    </row>
    <row r="7">
      <c r="A7" s="15" t="s">
        <v>14</v>
      </c>
      <c r="B7" s="16" t="s">
        <v>8</v>
      </c>
      <c r="C7" s="11" t="s">
        <v>15</v>
      </c>
      <c r="D7" s="12" t="s">
        <v>16</v>
      </c>
      <c r="E7" s="17" t="s">
        <v>17</v>
      </c>
      <c r="F7" s="13"/>
      <c r="G7" s="14"/>
      <c r="H7" s="14"/>
      <c r="I7" s="14"/>
      <c r="J7" s="14"/>
    </row>
    <row r="8" ht="15.75" customHeight="1">
      <c r="A8" s="18"/>
      <c r="B8" s="19" t="s">
        <v>18</v>
      </c>
      <c r="C8" s="20" t="s">
        <v>19</v>
      </c>
      <c r="D8" s="21" t="s">
        <v>20</v>
      </c>
      <c r="E8" s="21" t="s">
        <v>21</v>
      </c>
      <c r="F8" s="22"/>
      <c r="G8" s="23">
        <v>0.0</v>
      </c>
      <c r="H8" s="24">
        <v>1000.0</v>
      </c>
      <c r="I8" s="24">
        <v>500.0</v>
      </c>
      <c r="J8" s="24">
        <f>IF((I8*G8)&gt;H8,H8,I8*G8)</f>
        <v>0</v>
      </c>
    </row>
    <row r="9">
      <c r="A9" s="18"/>
      <c r="B9" s="25"/>
      <c r="C9" s="20" t="s">
        <v>22</v>
      </c>
      <c r="D9" s="25"/>
      <c r="E9" s="25"/>
      <c r="F9" s="25"/>
      <c r="G9" s="25"/>
      <c r="H9" s="25"/>
      <c r="I9" s="25"/>
      <c r="J9" s="25"/>
    </row>
    <row r="10">
      <c r="A10" s="18"/>
      <c r="B10" s="25"/>
      <c r="C10" s="20" t="s">
        <v>23</v>
      </c>
      <c r="D10" s="25"/>
      <c r="E10" s="25"/>
      <c r="F10" s="25"/>
      <c r="G10" s="25"/>
      <c r="H10" s="25"/>
      <c r="I10" s="25"/>
      <c r="J10" s="25"/>
    </row>
    <row r="11">
      <c r="A11" s="18"/>
      <c r="B11" s="25"/>
      <c r="C11" s="26" t="s">
        <v>24</v>
      </c>
      <c r="D11" s="27"/>
      <c r="E11" s="27"/>
      <c r="F11" s="27"/>
      <c r="G11" s="27"/>
      <c r="H11" s="27"/>
      <c r="I11" s="27"/>
      <c r="J11" s="27"/>
    </row>
    <row r="12" ht="51.75" customHeight="1">
      <c r="A12" s="18"/>
      <c r="B12" s="25"/>
      <c r="C12" s="26" t="s">
        <v>25</v>
      </c>
      <c r="D12" s="28" t="s">
        <v>26</v>
      </c>
      <c r="E12" s="28" t="s">
        <v>27</v>
      </c>
      <c r="F12" s="29"/>
      <c r="G12" s="30">
        <v>0.0</v>
      </c>
      <c r="H12" s="31">
        <v>500.0</v>
      </c>
      <c r="I12" s="31">
        <v>250.0</v>
      </c>
      <c r="J12" s="31">
        <f t="shared" ref="J12:J24" si="1">IF((I12*G12)&gt;H12,H12,I12*G12)</f>
        <v>0</v>
      </c>
    </row>
    <row r="13">
      <c r="A13" s="18"/>
      <c r="B13" s="25"/>
      <c r="C13" s="32" t="s">
        <v>28</v>
      </c>
      <c r="D13" s="28" t="s">
        <v>29</v>
      </c>
      <c r="E13" s="28" t="s">
        <v>30</v>
      </c>
      <c r="F13" s="33"/>
      <c r="G13" s="30">
        <v>0.0</v>
      </c>
      <c r="H13" s="31">
        <v>200.0</v>
      </c>
      <c r="I13" s="31">
        <v>100.0</v>
      </c>
      <c r="J13" s="31">
        <f t="shared" si="1"/>
        <v>0</v>
      </c>
    </row>
    <row r="14" ht="46.5" customHeight="1">
      <c r="A14" s="18"/>
      <c r="B14" s="25"/>
      <c r="C14" s="32" t="s">
        <v>31</v>
      </c>
      <c r="D14" s="28" t="s">
        <v>32</v>
      </c>
      <c r="E14" s="28" t="s">
        <v>33</v>
      </c>
      <c r="F14" s="33"/>
      <c r="G14" s="30">
        <v>0.0</v>
      </c>
      <c r="H14" s="31">
        <v>800.0</v>
      </c>
      <c r="I14" s="31">
        <v>50.0</v>
      </c>
      <c r="J14" s="31">
        <f t="shared" si="1"/>
        <v>0</v>
      </c>
    </row>
    <row r="15" ht="48.0" customHeight="1">
      <c r="A15" s="18"/>
      <c r="B15" s="25"/>
      <c r="C15" s="32" t="s">
        <v>34</v>
      </c>
      <c r="D15" s="28" t="s">
        <v>35</v>
      </c>
      <c r="E15" s="28" t="s">
        <v>36</v>
      </c>
      <c r="F15" s="33"/>
      <c r="G15" s="30">
        <v>0.0</v>
      </c>
      <c r="H15" s="31">
        <v>400.0</v>
      </c>
      <c r="I15" s="31">
        <v>20.0</v>
      </c>
      <c r="J15" s="31">
        <f t="shared" si="1"/>
        <v>0</v>
      </c>
    </row>
    <row r="16" ht="32.25" customHeight="1">
      <c r="A16" s="18"/>
      <c r="B16" s="25"/>
      <c r="C16" s="32" t="s">
        <v>37</v>
      </c>
      <c r="D16" s="28" t="s">
        <v>38</v>
      </c>
      <c r="E16" s="28" t="s">
        <v>39</v>
      </c>
      <c r="F16" s="33"/>
      <c r="G16" s="30">
        <v>0.0</v>
      </c>
      <c r="H16" s="31">
        <v>300.0</v>
      </c>
      <c r="I16" s="31">
        <v>150.0</v>
      </c>
      <c r="J16" s="31">
        <f t="shared" si="1"/>
        <v>0</v>
      </c>
    </row>
    <row r="17">
      <c r="A17" s="18"/>
      <c r="B17" s="25"/>
      <c r="C17" s="32" t="s">
        <v>40</v>
      </c>
      <c r="D17" s="28" t="s">
        <v>41</v>
      </c>
      <c r="E17" s="28" t="s">
        <v>42</v>
      </c>
      <c r="F17" s="34"/>
      <c r="G17" s="30">
        <v>0.0</v>
      </c>
      <c r="H17" s="31">
        <v>200.0</v>
      </c>
      <c r="I17" s="31">
        <v>20.0</v>
      </c>
      <c r="J17" s="31">
        <f t="shared" si="1"/>
        <v>0</v>
      </c>
    </row>
    <row r="18">
      <c r="A18" s="18"/>
      <c r="B18" s="27"/>
      <c r="C18" s="32" t="s">
        <v>43</v>
      </c>
      <c r="D18" s="28" t="s">
        <v>44</v>
      </c>
      <c r="E18" s="28" t="s">
        <v>45</v>
      </c>
      <c r="F18" s="35"/>
      <c r="G18" s="30">
        <v>0.0</v>
      </c>
      <c r="H18" s="31">
        <v>100.0</v>
      </c>
      <c r="I18" s="31">
        <v>100.0</v>
      </c>
      <c r="J18" s="31">
        <f t="shared" si="1"/>
        <v>0</v>
      </c>
    </row>
    <row r="19">
      <c r="A19" s="18"/>
      <c r="B19" s="19" t="s">
        <v>46</v>
      </c>
      <c r="C19" s="32" t="s">
        <v>47</v>
      </c>
      <c r="D19" s="28" t="s">
        <v>48</v>
      </c>
      <c r="E19" s="28" t="s">
        <v>49</v>
      </c>
      <c r="F19" s="35"/>
      <c r="G19" s="36">
        <v>0.0</v>
      </c>
      <c r="H19" s="37">
        <v>100.0</v>
      </c>
      <c r="I19" s="37">
        <v>100.0</v>
      </c>
      <c r="J19" s="31">
        <f t="shared" si="1"/>
        <v>0</v>
      </c>
    </row>
    <row r="20">
      <c r="A20" s="18"/>
      <c r="B20" s="27"/>
      <c r="C20" s="32" t="s">
        <v>50</v>
      </c>
      <c r="D20" s="28" t="s">
        <v>51</v>
      </c>
      <c r="E20" s="28" t="s">
        <v>52</v>
      </c>
      <c r="F20" s="35"/>
      <c r="G20" s="36">
        <v>0.0</v>
      </c>
      <c r="H20" s="37">
        <v>200.0</v>
      </c>
      <c r="I20" s="37">
        <v>200.0</v>
      </c>
      <c r="J20" s="37">
        <f t="shared" si="1"/>
        <v>0</v>
      </c>
    </row>
    <row r="21" ht="39.0" customHeight="1">
      <c r="A21" s="18"/>
      <c r="B21" s="19" t="s">
        <v>53</v>
      </c>
      <c r="C21" s="32" t="s">
        <v>54</v>
      </c>
      <c r="D21" s="28" t="s">
        <v>55</v>
      </c>
      <c r="E21" s="28" t="s">
        <v>56</v>
      </c>
      <c r="F21" s="33"/>
      <c r="G21" s="36">
        <v>0.0</v>
      </c>
      <c r="H21" s="37">
        <v>400.0</v>
      </c>
      <c r="I21" s="37">
        <v>200.0</v>
      </c>
      <c r="J21" s="37">
        <f t="shared" si="1"/>
        <v>0</v>
      </c>
    </row>
    <row r="22" ht="15.75" customHeight="1">
      <c r="A22" s="18"/>
      <c r="B22" s="25"/>
      <c r="C22" s="38" t="s">
        <v>57</v>
      </c>
      <c r="D22" s="39" t="s">
        <v>58</v>
      </c>
      <c r="E22" s="39" t="s">
        <v>59</v>
      </c>
      <c r="F22" s="40"/>
      <c r="G22" s="36">
        <v>0.0</v>
      </c>
      <c r="H22" s="37">
        <v>2400.0</v>
      </c>
      <c r="I22" s="37">
        <v>400.0</v>
      </c>
      <c r="J22" s="37">
        <f t="shared" si="1"/>
        <v>0</v>
      </c>
    </row>
    <row r="23" ht="49.5" customHeight="1">
      <c r="A23" s="18"/>
      <c r="B23" s="25"/>
      <c r="C23" s="32" t="s">
        <v>60</v>
      </c>
      <c r="D23" s="28" t="s">
        <v>61</v>
      </c>
      <c r="E23" s="28" t="s">
        <v>62</v>
      </c>
      <c r="F23" s="33"/>
      <c r="G23" s="41">
        <v>0.0</v>
      </c>
      <c r="H23" s="37">
        <v>1800.0</v>
      </c>
      <c r="I23" s="37">
        <v>300.0</v>
      </c>
      <c r="J23" s="37">
        <f t="shared" si="1"/>
        <v>0</v>
      </c>
    </row>
    <row r="24" ht="48.75" customHeight="1">
      <c r="A24" s="18"/>
      <c r="B24" s="25"/>
      <c r="C24" s="42" t="s">
        <v>63</v>
      </c>
      <c r="D24" s="28" t="s">
        <v>64</v>
      </c>
      <c r="E24" s="28" t="s">
        <v>65</v>
      </c>
      <c r="F24" s="43"/>
      <c r="G24" s="36">
        <v>0.0</v>
      </c>
      <c r="H24" s="44">
        <v>100.0</v>
      </c>
      <c r="I24" s="37">
        <v>20.0</v>
      </c>
      <c r="J24" s="45">
        <f t="shared" si="1"/>
        <v>0</v>
      </c>
    </row>
    <row r="25" ht="51.75" customHeight="1">
      <c r="A25" s="18"/>
      <c r="B25" s="27"/>
      <c r="C25" s="27"/>
      <c r="D25" s="46"/>
      <c r="E25" s="47"/>
      <c r="F25" s="47"/>
      <c r="G25" s="9"/>
      <c r="H25" s="37"/>
      <c r="I25" s="37"/>
      <c r="J25" s="27"/>
    </row>
    <row r="26" ht="49.5" customHeight="1">
      <c r="A26" s="18"/>
      <c r="B26" s="19" t="s">
        <v>66</v>
      </c>
      <c r="C26" s="32" t="s">
        <v>67</v>
      </c>
      <c r="D26" s="28" t="s">
        <v>68</v>
      </c>
      <c r="E26" s="28" t="s">
        <v>69</v>
      </c>
      <c r="F26" s="33"/>
      <c r="G26" s="36">
        <v>0.0</v>
      </c>
      <c r="H26" s="37">
        <v>800.0</v>
      </c>
      <c r="I26" s="37">
        <v>100.0</v>
      </c>
      <c r="J26" s="37">
        <f t="shared" ref="J26:J30" si="2">IF((I26*G26)&gt;H26,H26,I26*G26)</f>
        <v>0</v>
      </c>
    </row>
    <row r="27" ht="15.75" customHeight="1">
      <c r="A27" s="18"/>
      <c r="B27" s="25"/>
      <c r="C27" s="32" t="s">
        <v>70</v>
      </c>
      <c r="D27" s="28" t="s">
        <v>71</v>
      </c>
      <c r="E27" s="28" t="s">
        <v>72</v>
      </c>
      <c r="F27" s="33"/>
      <c r="G27" s="36">
        <v>0.0</v>
      </c>
      <c r="H27" s="37">
        <v>300.0</v>
      </c>
      <c r="I27" s="37">
        <v>100.0</v>
      </c>
      <c r="J27" s="37">
        <f t="shared" si="2"/>
        <v>0</v>
      </c>
    </row>
    <row r="28" ht="15.75" customHeight="1">
      <c r="A28" s="18"/>
      <c r="B28" s="25"/>
      <c r="C28" s="32" t="s">
        <v>73</v>
      </c>
      <c r="D28" s="28" t="s">
        <v>71</v>
      </c>
      <c r="E28" s="28" t="s">
        <v>74</v>
      </c>
      <c r="F28" s="33"/>
      <c r="G28" s="36">
        <v>0.0</v>
      </c>
      <c r="H28" s="37">
        <v>1000.0</v>
      </c>
      <c r="I28" s="37">
        <v>50.0</v>
      </c>
      <c r="J28" s="37">
        <f t="shared" si="2"/>
        <v>0</v>
      </c>
    </row>
    <row r="29" ht="15.75" customHeight="1">
      <c r="A29" s="18"/>
      <c r="B29" s="25"/>
      <c r="C29" s="32" t="s">
        <v>75</v>
      </c>
      <c r="D29" s="28" t="s">
        <v>76</v>
      </c>
      <c r="E29" s="28" t="s">
        <v>77</v>
      </c>
      <c r="F29" s="33"/>
      <c r="G29" s="36">
        <v>0.0</v>
      </c>
      <c r="H29" s="37">
        <v>100.0</v>
      </c>
      <c r="I29" s="37">
        <v>100.0</v>
      </c>
      <c r="J29" s="37">
        <f t="shared" si="2"/>
        <v>0</v>
      </c>
    </row>
    <row r="30" ht="33.75" customHeight="1">
      <c r="A30" s="18"/>
      <c r="B30" s="27"/>
      <c r="C30" s="32" t="s">
        <v>78</v>
      </c>
      <c r="D30" s="28" t="s">
        <v>68</v>
      </c>
      <c r="E30" s="28" t="s">
        <v>79</v>
      </c>
      <c r="F30" s="33"/>
      <c r="G30" s="36">
        <v>0.0</v>
      </c>
      <c r="H30" s="37">
        <v>500.0</v>
      </c>
      <c r="I30" s="37">
        <v>100.0</v>
      </c>
      <c r="J30" s="37">
        <f t="shared" si="2"/>
        <v>0</v>
      </c>
    </row>
    <row r="31" ht="15.75" customHeight="1">
      <c r="A31" s="48"/>
      <c r="B31" s="49" t="s">
        <v>80</v>
      </c>
      <c r="C31" s="6"/>
      <c r="D31" s="6"/>
      <c r="E31" s="6"/>
      <c r="F31" s="6"/>
      <c r="G31" s="6"/>
      <c r="H31" s="6"/>
      <c r="I31" s="7"/>
      <c r="J31" s="50">
        <f>SUM(J8:J30)</f>
        <v>0</v>
      </c>
    </row>
    <row r="32" ht="28.5" customHeight="1">
      <c r="A32" s="51" t="s">
        <v>81</v>
      </c>
      <c r="B32" s="52"/>
      <c r="C32" s="53" t="s">
        <v>82</v>
      </c>
      <c r="D32" s="54" t="s">
        <v>68</v>
      </c>
      <c r="E32" s="28" t="s">
        <v>83</v>
      </c>
      <c r="F32" s="55"/>
      <c r="G32" s="36">
        <v>0.0</v>
      </c>
      <c r="H32" s="56">
        <v>320.0</v>
      </c>
      <c r="I32" s="56">
        <v>10.0</v>
      </c>
      <c r="J32" s="37">
        <f t="shared" ref="J32:J39" si="3">IF((I32*G32)&gt;H32,H32,I32*G32)</f>
        <v>0</v>
      </c>
    </row>
    <row r="33" ht="29.25" customHeight="1">
      <c r="A33" s="57"/>
      <c r="B33" s="58"/>
      <c r="C33" s="53" t="s">
        <v>84</v>
      </c>
      <c r="D33" s="54" t="s">
        <v>68</v>
      </c>
      <c r="E33" s="28" t="s">
        <v>85</v>
      </c>
      <c r="F33" s="55"/>
      <c r="G33" s="36">
        <v>0.0</v>
      </c>
      <c r="H33" s="56">
        <v>320.0</v>
      </c>
      <c r="I33" s="56">
        <v>10.0</v>
      </c>
      <c r="J33" s="37">
        <f t="shared" si="3"/>
        <v>0</v>
      </c>
    </row>
    <row r="34" ht="28.5" customHeight="1">
      <c r="A34" s="57"/>
      <c r="B34" s="58"/>
      <c r="C34" s="53" t="s">
        <v>86</v>
      </c>
      <c r="D34" s="54" t="s">
        <v>68</v>
      </c>
      <c r="E34" s="28" t="s">
        <v>87</v>
      </c>
      <c r="F34" s="55"/>
      <c r="G34" s="36">
        <v>0.0</v>
      </c>
      <c r="H34" s="56">
        <v>320.0</v>
      </c>
      <c r="I34" s="56">
        <v>10.0</v>
      </c>
      <c r="J34" s="37">
        <f t="shared" si="3"/>
        <v>0</v>
      </c>
    </row>
    <row r="35" ht="24.75" customHeight="1">
      <c r="A35" s="57"/>
      <c r="B35" s="58"/>
      <c r="C35" s="53" t="s">
        <v>88</v>
      </c>
      <c r="D35" s="54" t="s">
        <v>68</v>
      </c>
      <c r="E35" s="28" t="s">
        <v>83</v>
      </c>
      <c r="F35" s="55"/>
      <c r="G35" s="36">
        <v>0.0</v>
      </c>
      <c r="H35" s="56">
        <v>320.0</v>
      </c>
      <c r="I35" s="56">
        <v>10.0</v>
      </c>
      <c r="J35" s="37">
        <f t="shared" si="3"/>
        <v>0</v>
      </c>
    </row>
    <row r="36" ht="24.0" customHeight="1">
      <c r="A36" s="57"/>
      <c r="B36" s="58"/>
      <c r="C36" s="53" t="s">
        <v>89</v>
      </c>
      <c r="D36" s="54" t="s">
        <v>68</v>
      </c>
      <c r="E36" s="28" t="s">
        <v>83</v>
      </c>
      <c r="F36" s="55"/>
      <c r="G36" s="36">
        <v>0.0</v>
      </c>
      <c r="H36" s="56">
        <v>320.0</v>
      </c>
      <c r="I36" s="56">
        <v>10.0</v>
      </c>
      <c r="J36" s="37">
        <f t="shared" si="3"/>
        <v>0</v>
      </c>
    </row>
    <row r="37" ht="15.75" customHeight="1">
      <c r="A37" s="57"/>
      <c r="B37" s="58"/>
      <c r="C37" s="53" t="s">
        <v>90</v>
      </c>
      <c r="D37" s="28" t="s">
        <v>91</v>
      </c>
      <c r="E37" s="28" t="s">
        <v>92</v>
      </c>
      <c r="F37" s="34"/>
      <c r="G37" s="36">
        <v>0.0</v>
      </c>
      <c r="H37" s="56">
        <v>600.0</v>
      </c>
      <c r="I37" s="56">
        <v>10.0</v>
      </c>
      <c r="J37" s="37">
        <f t="shared" si="3"/>
        <v>0</v>
      </c>
    </row>
    <row r="38" ht="15.75" customHeight="1">
      <c r="A38" s="57"/>
      <c r="B38" s="58"/>
      <c r="C38" s="53" t="s">
        <v>93</v>
      </c>
      <c r="D38" s="54" t="s">
        <v>68</v>
      </c>
      <c r="E38" s="28" t="s">
        <v>94</v>
      </c>
      <c r="F38" s="34"/>
      <c r="G38" s="36">
        <v>0.0</v>
      </c>
      <c r="H38" s="56">
        <v>800.0</v>
      </c>
      <c r="I38" s="56">
        <v>50.0</v>
      </c>
      <c r="J38" s="37">
        <f t="shared" si="3"/>
        <v>0</v>
      </c>
    </row>
    <row r="39" ht="15.75" customHeight="1">
      <c r="A39" s="57"/>
      <c r="B39" s="58"/>
      <c r="C39" s="53" t="s">
        <v>95</v>
      </c>
      <c r="D39" s="54" t="s">
        <v>68</v>
      </c>
      <c r="E39" s="28" t="s">
        <v>96</v>
      </c>
      <c r="F39" s="55"/>
      <c r="G39" s="36">
        <v>0.0</v>
      </c>
      <c r="H39" s="56">
        <v>1000.0</v>
      </c>
      <c r="I39" s="56">
        <v>100.0</v>
      </c>
      <c r="J39" s="37">
        <f t="shared" si="3"/>
        <v>0</v>
      </c>
    </row>
    <row r="40" ht="15.75" customHeight="1">
      <c r="A40" s="57"/>
      <c r="B40" s="58"/>
      <c r="C40" s="53" t="s">
        <v>97</v>
      </c>
      <c r="D40" s="28" t="s">
        <v>98</v>
      </c>
      <c r="E40" s="28" t="s">
        <v>99</v>
      </c>
      <c r="F40" s="55"/>
      <c r="G40" s="36">
        <v>0.0</v>
      </c>
      <c r="H40" s="56"/>
      <c r="I40" s="56"/>
      <c r="J40" s="37">
        <f>G40</f>
        <v>0</v>
      </c>
    </row>
    <row r="41" ht="15.75" customHeight="1">
      <c r="A41" s="57"/>
      <c r="B41" s="58"/>
      <c r="C41" s="53" t="s">
        <v>100</v>
      </c>
      <c r="D41" s="28" t="s">
        <v>101</v>
      </c>
      <c r="E41" s="28" t="s">
        <v>102</v>
      </c>
      <c r="F41" s="55"/>
      <c r="G41" s="36">
        <v>0.0</v>
      </c>
      <c r="H41" s="56">
        <v>2000.0</v>
      </c>
      <c r="I41" s="56">
        <v>100.0</v>
      </c>
      <c r="J41" s="37">
        <f t="shared" ref="J41:J43" si="4">IF((I41*G41)&gt;H41,H41,I41*G41)</f>
        <v>0</v>
      </c>
    </row>
    <row r="42" ht="15.75" customHeight="1">
      <c r="A42" s="57"/>
      <c r="B42" s="58"/>
      <c r="C42" s="53" t="s">
        <v>103</v>
      </c>
      <c r="D42" s="28" t="s">
        <v>104</v>
      </c>
      <c r="E42" s="54" t="s">
        <v>105</v>
      </c>
      <c r="F42" s="55"/>
      <c r="G42" s="36">
        <v>0.0</v>
      </c>
      <c r="H42" s="56">
        <v>500.0</v>
      </c>
      <c r="I42" s="56">
        <v>100.0</v>
      </c>
      <c r="J42" s="37">
        <f t="shared" si="4"/>
        <v>0</v>
      </c>
    </row>
    <row r="43" ht="15.75" customHeight="1">
      <c r="A43" s="57"/>
      <c r="B43" s="58"/>
      <c r="C43" s="53" t="s">
        <v>106</v>
      </c>
      <c r="D43" s="28" t="s">
        <v>107</v>
      </c>
      <c r="E43" s="28" t="s">
        <v>108</v>
      </c>
      <c r="F43" s="55"/>
      <c r="G43" s="36">
        <v>0.0</v>
      </c>
      <c r="H43" s="56">
        <v>2000.0</v>
      </c>
      <c r="I43" s="56">
        <v>200.0</v>
      </c>
      <c r="J43" s="37">
        <f t="shared" si="4"/>
        <v>0</v>
      </c>
    </row>
    <row r="44" ht="15.75" customHeight="1">
      <c r="A44" s="59"/>
      <c r="B44" s="60"/>
      <c r="C44" s="61" t="s">
        <v>109</v>
      </c>
      <c r="D44" s="6"/>
      <c r="E44" s="6"/>
      <c r="F44" s="6"/>
      <c r="G44" s="6"/>
      <c r="H44" s="6"/>
      <c r="I44" s="7"/>
      <c r="J44" s="62">
        <f>SUM(J32:J43)</f>
        <v>0</v>
      </c>
    </row>
    <row r="45" ht="36.75" customHeight="1">
      <c r="A45" s="63" t="s">
        <v>110</v>
      </c>
      <c r="B45" s="52"/>
      <c r="C45" s="32" t="s">
        <v>111</v>
      </c>
      <c r="D45" s="28" t="s">
        <v>112</v>
      </c>
      <c r="E45" s="28" t="s">
        <v>113</v>
      </c>
      <c r="F45" s="33"/>
      <c r="G45" s="36">
        <v>0.0</v>
      </c>
      <c r="H45" s="56">
        <v>1000.0</v>
      </c>
      <c r="I45" s="56">
        <v>25.0</v>
      </c>
      <c r="J45" s="37">
        <f t="shared" ref="J45:J55" si="5">IF((I45*G45)&gt;H45,H45,I45*G45)</f>
        <v>0</v>
      </c>
    </row>
    <row r="46" ht="15.75" customHeight="1">
      <c r="A46" s="57"/>
      <c r="B46" s="58"/>
      <c r="C46" s="32" t="s">
        <v>114</v>
      </c>
      <c r="D46" s="64" t="s">
        <v>115</v>
      </c>
      <c r="E46" s="28" t="s">
        <v>116</v>
      </c>
      <c r="F46" s="65"/>
      <c r="G46" s="36">
        <v>0.0</v>
      </c>
      <c r="H46" s="56">
        <v>1500.0</v>
      </c>
      <c r="I46" s="56">
        <v>50.0</v>
      </c>
      <c r="J46" s="37">
        <f t="shared" si="5"/>
        <v>0</v>
      </c>
    </row>
    <row r="47" ht="15.75" customHeight="1">
      <c r="A47" s="57"/>
      <c r="B47" s="58"/>
      <c r="C47" s="32" t="s">
        <v>117</v>
      </c>
      <c r="D47" s="64" t="s">
        <v>118</v>
      </c>
      <c r="E47" s="28" t="s">
        <v>119</v>
      </c>
      <c r="F47" s="65"/>
      <c r="G47" s="36">
        <v>0.0</v>
      </c>
      <c r="H47" s="56">
        <v>1500.0</v>
      </c>
      <c r="I47" s="56">
        <v>100.0</v>
      </c>
      <c r="J47" s="37">
        <f t="shared" si="5"/>
        <v>0</v>
      </c>
    </row>
    <row r="48" ht="15.75" customHeight="1">
      <c r="A48" s="57"/>
      <c r="B48" s="58"/>
      <c r="C48" s="32" t="s">
        <v>120</v>
      </c>
      <c r="D48" s="64" t="s">
        <v>115</v>
      </c>
      <c r="E48" s="28" t="s">
        <v>116</v>
      </c>
      <c r="F48" s="65"/>
      <c r="G48" s="36">
        <v>0.0</v>
      </c>
      <c r="H48" s="56">
        <v>2000.0</v>
      </c>
      <c r="I48" s="56">
        <v>50.0</v>
      </c>
      <c r="J48" s="37">
        <f t="shared" si="5"/>
        <v>0</v>
      </c>
    </row>
    <row r="49" ht="15.75" customHeight="1">
      <c r="A49" s="57"/>
      <c r="B49" s="58"/>
      <c r="C49" s="32" t="s">
        <v>121</v>
      </c>
      <c r="D49" s="64" t="s">
        <v>122</v>
      </c>
      <c r="E49" s="28" t="s">
        <v>123</v>
      </c>
      <c r="F49" s="65"/>
      <c r="G49" s="36">
        <v>0.0</v>
      </c>
      <c r="H49" s="56">
        <v>2000.0</v>
      </c>
      <c r="I49" s="56">
        <v>150.0</v>
      </c>
      <c r="J49" s="37">
        <f t="shared" si="5"/>
        <v>0</v>
      </c>
    </row>
    <row r="50" ht="15.75" customHeight="1">
      <c r="A50" s="57"/>
      <c r="B50" s="58"/>
      <c r="C50" s="32" t="s">
        <v>124</v>
      </c>
      <c r="D50" s="64" t="s">
        <v>115</v>
      </c>
      <c r="E50" s="28" t="s">
        <v>116</v>
      </c>
      <c r="F50" s="65"/>
      <c r="G50" s="36">
        <v>0.0</v>
      </c>
      <c r="H50" s="56">
        <v>3000.0</v>
      </c>
      <c r="I50" s="56">
        <v>50.0</v>
      </c>
      <c r="J50" s="37">
        <f t="shared" si="5"/>
        <v>0</v>
      </c>
    </row>
    <row r="51" ht="51.75" customHeight="1">
      <c r="A51" s="57"/>
      <c r="B51" s="58"/>
      <c r="C51" s="42" t="s">
        <v>125</v>
      </c>
      <c r="D51" s="66" t="s">
        <v>126</v>
      </c>
      <c r="E51" s="66" t="s">
        <v>127</v>
      </c>
      <c r="F51" s="67" t="s">
        <v>128</v>
      </c>
      <c r="G51" s="36">
        <v>0.0</v>
      </c>
      <c r="H51" s="56">
        <v>300.0</v>
      </c>
      <c r="I51" s="56">
        <v>50.0</v>
      </c>
      <c r="J51" s="37">
        <f t="shared" si="5"/>
        <v>0</v>
      </c>
    </row>
    <row r="52" ht="48.0" customHeight="1">
      <c r="A52" s="57"/>
      <c r="B52" s="58"/>
      <c r="C52" s="27"/>
      <c r="D52" s="27"/>
      <c r="E52" s="27"/>
      <c r="F52" s="68" t="s">
        <v>129</v>
      </c>
      <c r="G52" s="36">
        <v>0.0</v>
      </c>
      <c r="H52" s="56">
        <v>3000.0</v>
      </c>
      <c r="I52" s="56">
        <v>200.0</v>
      </c>
      <c r="J52" s="37">
        <f t="shared" si="5"/>
        <v>0</v>
      </c>
    </row>
    <row r="53" ht="61.5" customHeight="1">
      <c r="A53" s="57"/>
      <c r="B53" s="58"/>
      <c r="C53" s="32" t="s">
        <v>130</v>
      </c>
      <c r="D53" s="28" t="s">
        <v>131</v>
      </c>
      <c r="E53" s="28" t="s">
        <v>132</v>
      </c>
      <c r="F53" s="33"/>
      <c r="G53" s="36">
        <v>0.0</v>
      </c>
      <c r="H53" s="56">
        <v>300.0</v>
      </c>
      <c r="I53" s="56">
        <v>10.0</v>
      </c>
      <c r="J53" s="37">
        <f t="shared" si="5"/>
        <v>0</v>
      </c>
    </row>
    <row r="54" ht="67.5" customHeight="1">
      <c r="A54" s="57"/>
      <c r="B54" s="58"/>
      <c r="C54" s="32" t="s">
        <v>133</v>
      </c>
      <c r="D54" s="64" t="s">
        <v>134</v>
      </c>
      <c r="E54" s="28" t="s">
        <v>135</v>
      </c>
      <c r="F54" s="33"/>
      <c r="G54" s="36">
        <v>0.0</v>
      </c>
      <c r="H54" s="56">
        <v>500.0</v>
      </c>
      <c r="I54" s="56">
        <v>50.0</v>
      </c>
      <c r="J54" s="37">
        <f t="shared" si="5"/>
        <v>0</v>
      </c>
    </row>
    <row r="55" ht="40.5" customHeight="1">
      <c r="A55" s="57"/>
      <c r="B55" s="58"/>
      <c r="C55" s="32" t="s">
        <v>136</v>
      </c>
      <c r="D55" s="64" t="s">
        <v>137</v>
      </c>
      <c r="E55" s="28" t="s">
        <v>138</v>
      </c>
      <c r="F55" s="69"/>
      <c r="G55" s="36">
        <v>0.0</v>
      </c>
      <c r="H55" s="56">
        <v>200.0</v>
      </c>
      <c r="I55" s="56">
        <v>50.0</v>
      </c>
      <c r="J55" s="37">
        <f t="shared" si="5"/>
        <v>0</v>
      </c>
    </row>
    <row r="56" ht="15.75" customHeight="1">
      <c r="A56" s="59"/>
      <c r="B56" s="60"/>
      <c r="C56" s="70"/>
      <c r="D56" s="6"/>
      <c r="E56" s="6"/>
      <c r="F56" s="6"/>
      <c r="G56" s="6"/>
      <c r="H56" s="6"/>
      <c r="I56" s="7"/>
      <c r="J56" s="71">
        <f>SUM(J45:J55)</f>
        <v>0</v>
      </c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ht="15.75" customHeight="1">
      <c r="A59" s="1"/>
      <c r="B59" s="1"/>
      <c r="C59" s="72" t="s">
        <v>139</v>
      </c>
      <c r="D59" s="1"/>
      <c r="E59" s="1"/>
      <c r="F59" s="1"/>
      <c r="G59" s="1"/>
      <c r="H59" s="1"/>
      <c r="I59" s="1"/>
      <c r="J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ht="15.75" customHeight="1">
      <c r="A65" s="1"/>
      <c r="B65" s="1"/>
      <c r="C65" s="73" t="s">
        <v>140</v>
      </c>
      <c r="D65" s="1"/>
      <c r="E65" s="74" t="s">
        <v>141</v>
      </c>
      <c r="F65" s="75"/>
      <c r="G65" s="1"/>
      <c r="H65" s="1"/>
      <c r="I65" s="1"/>
      <c r="J65" s="1"/>
    </row>
    <row r="66" ht="15.75" customHeight="1">
      <c r="A66" s="1"/>
      <c r="B66" s="1"/>
      <c r="C66" s="76" t="s">
        <v>142</v>
      </c>
      <c r="D66" s="1"/>
      <c r="E66" s="76" t="s">
        <v>143</v>
      </c>
      <c r="G66" s="1"/>
      <c r="H66" s="1"/>
      <c r="I66" s="1"/>
      <c r="J66" s="1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2:D2"/>
    <mergeCell ref="D8:D11"/>
    <mergeCell ref="E8:E11"/>
    <mergeCell ref="F8:F11"/>
    <mergeCell ref="G8:G11"/>
    <mergeCell ref="H8:H11"/>
    <mergeCell ref="I8:I11"/>
    <mergeCell ref="J8:J11"/>
    <mergeCell ref="B19:B20"/>
    <mergeCell ref="B21:B25"/>
    <mergeCell ref="A32:B44"/>
    <mergeCell ref="A45:B56"/>
    <mergeCell ref="C51:C52"/>
    <mergeCell ref="D51:D52"/>
    <mergeCell ref="E51:E52"/>
    <mergeCell ref="C24:C25"/>
    <mergeCell ref="J24:J25"/>
    <mergeCell ref="D25:G25"/>
    <mergeCell ref="B26:B30"/>
    <mergeCell ref="B31:I31"/>
    <mergeCell ref="C44:I44"/>
    <mergeCell ref="C56:I56"/>
    <mergeCell ref="E65:F65"/>
    <mergeCell ref="E66:F66"/>
    <mergeCell ref="C1:D1"/>
    <mergeCell ref="F1:J1"/>
    <mergeCell ref="F2:J2"/>
    <mergeCell ref="F3:J3"/>
    <mergeCell ref="F4:J4"/>
    <mergeCell ref="A7:A31"/>
    <mergeCell ref="B8:B18"/>
  </mergeCells>
  <printOptions/>
  <pageMargins bottom="0.75" footer="0.0" header="0.0" left="0.25" right="0.25" top="0.75"/>
  <pageSetup fitToHeight="0"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2022-04-29T19:12:33Z</dcterms:created>
  <dc:creator>Microsoft</dc:creator>
</cp:coreProperties>
</file>